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A:\HS-Contabilidade\2023\001.Cadernos de Auditoria e Publicações\001.13.Publicação Site IRSSL\"/>
    </mc:Choice>
  </mc:AlternateContent>
  <xr:revisionPtr revIDLastSave="0" documentId="13_ncr:1_{818B8C59-9BC9-4210-9702-99C6757C4CFC}" xr6:coauthVersionLast="47" xr6:coauthVersionMax="47" xr10:uidLastSave="{00000000-0000-0000-0000-000000000000}"/>
  <bookViews>
    <workbookView xWindow="-120" yWindow="-120" windowWidth="20730" windowHeight="11160" tabRatio="906" xr2:uid="{00000000-000D-0000-FFFF-FFFF00000000}"/>
  </bookViews>
  <sheets>
    <sheet name="HRJ_2022" sheetId="6" r:id="rId1"/>
  </sheets>
  <definedNames>
    <definedName name="_xlnm.Print_Area" localSheetId="0">HRJ_2022!$A$1:$N$83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6" i="6" l="1"/>
  <c r="C66" i="6"/>
  <c r="D66" i="6"/>
  <c r="E66" i="6"/>
  <c r="F66" i="6"/>
  <c r="G66" i="6"/>
  <c r="H66" i="6"/>
  <c r="I66" i="6"/>
  <c r="J66" i="6"/>
  <c r="K66" i="6"/>
  <c r="L66" i="6"/>
  <c r="M66" i="6"/>
  <c r="M29" i="6"/>
  <c r="N29" i="6" s="1"/>
  <c r="M36" i="6"/>
  <c r="M27" i="6"/>
  <c r="N27" i="6" s="1"/>
  <c r="M26" i="6"/>
  <c r="M22" i="6"/>
  <c r="N22" i="6" s="1"/>
  <c r="N10" i="6"/>
  <c r="N11" i="6"/>
  <c r="N12" i="6"/>
  <c r="N13" i="6"/>
  <c r="N14" i="6"/>
  <c r="N15" i="6"/>
  <c r="N16" i="6"/>
  <c r="N17" i="6"/>
  <c r="N18" i="6"/>
  <c r="N19" i="6"/>
  <c r="N20" i="6"/>
  <c r="N21" i="6"/>
  <c r="N23" i="6"/>
  <c r="N24" i="6"/>
  <c r="N25" i="6"/>
  <c r="N26" i="6"/>
  <c r="N28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9" i="6"/>
  <c r="N66" i="6" l="1"/>
</calcChain>
</file>

<file path=xl/sharedStrings.xml><?xml version="1.0" encoding="utf-8"?>
<sst xmlns="http://schemas.openxmlformats.org/spreadsheetml/2006/main" count="208" uniqueCount="82">
  <si>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</si>
  <si>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</si>
  <si>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</si>
  <si>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</si>
  <si>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</si>
  <si>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</si>
  <si>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</si>
  <si>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</si>
  <si>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</si>
  <si>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</si>
  <si>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</si>
  <si>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</si>
  <si>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</si>
  <si>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Valor</t>
  </si>
  <si>
    <t>Receitas Operacionais</t>
  </si>
  <si>
    <t>-</t>
  </si>
  <si>
    <t>SUS / AIH</t>
  </si>
  <si>
    <t>SUS / Ambulatório</t>
  </si>
  <si>
    <t>Outras Receitas</t>
  </si>
  <si>
    <t>Despesas Operacionais</t>
  </si>
  <si>
    <t>Pessoal</t>
  </si>
  <si>
    <t>Ordenados</t>
  </si>
  <si>
    <t>Encargos Sociais</t>
  </si>
  <si>
    <t>Benefícios</t>
  </si>
  <si>
    <t>Serviços Terceirizados</t>
  </si>
  <si>
    <t>Assistenciais</t>
  </si>
  <si>
    <t>Pessoa Jurídica</t>
  </si>
  <si>
    <t>Pessoa Física</t>
  </si>
  <si>
    <t>Administrativos</t>
  </si>
  <si>
    <t>Materiais</t>
  </si>
  <si>
    <t>Total das Despesas Operacionais (4)</t>
  </si>
  <si>
    <t>Investimento</t>
  </si>
  <si>
    <t>Equipamentos</t>
  </si>
  <si>
    <t>Obras e Instalações</t>
  </si>
  <si>
    <t>Intangível (Direito e uso)</t>
  </si>
  <si>
    <t xml:space="preserve">Demonstrativo Contábil Operacional - (Valores expressos em Reais - R$) </t>
  </si>
  <si>
    <t>613 - Receitas e Despesas Operacionais </t>
  </si>
  <si>
    <t>Repasse Contrato de Gestão/Convênio/Termo Aditamento do Exercício</t>
  </si>
  <si>
    <t>Repasse Termo Aditamento - Custeio</t>
  </si>
  <si>
    <t>Repasse Termo Aditamento - Investimento</t>
  </si>
  <si>
    <t>Total - Repasses (1)</t>
  </si>
  <si>
    <t>Total - Faturamento (2)</t>
  </si>
  <si>
    <t>Receitas Financeiras</t>
  </si>
  <si>
    <t>Receitas Acessórias</t>
  </si>
  <si>
    <t>Reciclagem</t>
  </si>
  <si>
    <t>Contrapartida de Ensino (Estágios / Residência Médica)</t>
  </si>
  <si>
    <t>Outras Receitas Acessórias</t>
  </si>
  <si>
    <t>Doações - Recursos Financeiros</t>
  </si>
  <si>
    <t>Demais Receitas</t>
  </si>
  <si>
    <t>Fonte Suplementar</t>
  </si>
  <si>
    <t>Estornos / Reembolso de Despesas</t>
  </si>
  <si>
    <t>Total - Financeiras, Acessórias, Doações e Demais (3)</t>
  </si>
  <si>
    <t>TOTAL DAS RECEITAS (1 + 2 + 3)</t>
  </si>
  <si>
    <t>Horas Extras</t>
  </si>
  <si>
    <t>Rescisões com Encargos</t>
  </si>
  <si>
    <t>Outras Despesas com Pessoal</t>
  </si>
  <si>
    <t>Provisões com Pessoal</t>
  </si>
  <si>
    <t>13º com Encargos</t>
  </si>
  <si>
    <t>Férias com Encargos</t>
  </si>
  <si>
    <t>Materiais e Medicamentos</t>
  </si>
  <si>
    <t>Órteses, Próteses e Materiais Especiais</t>
  </si>
  <si>
    <t>Materiais de Consumo</t>
  </si>
  <si>
    <t>Ações Judiciais</t>
  </si>
  <si>
    <t>Trabalhistas</t>
  </si>
  <si>
    <t>Cíveis</t>
  </si>
  <si>
    <t>Outras Ações Judiciais</t>
  </si>
  <si>
    <t>Utilidade Pública</t>
  </si>
  <si>
    <t>Tributárias</t>
  </si>
  <si>
    <t>Financeiras</t>
  </si>
  <si>
    <t>Manutenção Predial</t>
  </si>
  <si>
    <t>Ressarcimento por Rateio</t>
  </si>
  <si>
    <t>Outras Despesas</t>
  </si>
  <si>
    <t>Mobiliário</t>
  </si>
  <si>
    <t>Total de Despesas com Investimentos (5)</t>
  </si>
  <si>
    <t>TOTAL DAS DESPESAS (4 + 5)</t>
  </si>
  <si>
    <t>RESULTADO (Total das Receitas - Total das Despesas)</t>
  </si>
  <si>
    <t> 614 - Estoque de Ações Judiciais (Acumulativo) </t>
  </si>
  <si>
    <t> 615 - Doações Não Financeiras </t>
  </si>
  <si>
    <t>Insumos</t>
  </si>
  <si>
    <t>Instituto de Responsabilidade Social Sírio-Libanês
Unidade - Hospital Regional de Jundiaí</t>
  </si>
  <si>
    <t> 640 - Aquisições da Secretaria de Estado da Saúde</t>
  </si>
  <si>
    <t>Exercícios findos de janeiro à dezembro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</si>
</sst>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  <numFmt numFmtId="166" formatCode="#,#00"/>
    <numFmt numFmtId="167" formatCode="000\-000\-0000"/>
    <numFmt numFmtId="168" formatCode="_(&quot;N$&quot;* #,##0_);_(&quot;N$&quot;* \(#,##0\);_(&quot;N$&quot;* &quot;-&quot;_);_(@_)"/>
    <numFmt numFmtId="169" formatCode="_(&quot;N$&quot;* #,##0.00_);_(&quot;N$&quot;* \(#,##0.00\);_(&quot;N$&quot;* &quot;-&quot;??_);_(@_)"/>
    <numFmt numFmtId="170" formatCode="#,##0.000000_);\(#,##0.000000\)"/>
    <numFmt numFmtId="171" formatCode="%#,#00"/>
    <numFmt numFmtId="172" formatCode="#.##000"/>
    <numFmt numFmtId="173" formatCode="#,"/>
    <numFmt numFmtId="174" formatCode="_(&quot;R$ &quot;* #,##0.00_);_(&quot;R$ &quot;* \(#,##0.00\);_(&quot;R$ &quot;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8"/>
      <name val="Calibri Light"/>
      <family val="2"/>
      <scheme val="maj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Palatino"/>
      <family val="1"/>
    </font>
    <font>
      <sz val="10"/>
      <name val="Geneva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sz val="7.5"/>
      <color indexed="12"/>
      <name val="Arial"/>
      <family val="2"/>
    </font>
    <font>
      <b/>
      <sz val="1"/>
      <color indexed="8"/>
      <name val="Courier"/>
      <family val="3"/>
    </font>
    <font>
      <sz val="12"/>
      <name val="MS Sans Serif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sz val="10"/>
      <name val="Courier"/>
      <family val="3"/>
    </font>
    <font>
      <sz val="7"/>
      <name val="Small Fonts"/>
      <family val="2"/>
    </font>
    <font>
      <sz val="10"/>
      <name val="Geneva"/>
    </font>
    <font>
      <b/>
      <sz val="11"/>
      <color indexed="16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name val="Tms Rmn"/>
      <family val="1"/>
    </font>
    <font>
      <b/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22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6" fillId="0" borderId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6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15" applyNumberFormat="0" applyFill="0" applyAlignment="0" applyProtection="0"/>
    <xf numFmtId="0" fontId="6" fillId="2" borderId="0" applyNumberFormat="0" applyBorder="0" applyAlignment="0" applyProtection="0"/>
    <xf numFmtId="0" fontId="28" fillId="0" borderId="0" applyFont="0" applyFill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30" fillId="0" borderId="0" applyFont="0" applyFill="0" applyBorder="0" applyAlignment="0" applyProtection="0">
      <alignment horizontal="right"/>
    </xf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4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0" fontId="33" fillId="0" borderId="0"/>
    <xf numFmtId="0" fontId="32" fillId="0" borderId="0"/>
    <xf numFmtId="0" fontId="33" fillId="0" borderId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34" fillId="0" borderId="0">
      <protection locked="0"/>
    </xf>
    <xf numFmtId="0" fontId="30" fillId="0" borderId="0" applyFont="0" applyFill="0" applyBorder="0" applyAlignment="0" applyProtection="0"/>
    <xf numFmtId="0" fontId="35" fillId="35" borderId="12" applyNumberFormat="0" applyBorder="0" applyAlignment="0">
      <alignment horizontal="center"/>
    </xf>
    <xf numFmtId="0" fontId="34" fillId="0" borderId="0">
      <protection locked="0"/>
    </xf>
    <xf numFmtId="0" fontId="26" fillId="0" borderId="0"/>
    <xf numFmtId="0" fontId="30" fillId="0" borderId="16" applyNumberFormat="0" applyFont="0" applyFill="0" applyAlignment="0" applyProtection="0"/>
    <xf numFmtId="0" fontId="36" fillId="0" borderId="0">
      <protection locked="0"/>
    </xf>
    <xf numFmtId="0" fontId="36" fillId="0" borderId="0">
      <protection locked="0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27" fillId="0" borderId="0">
      <alignment vertical="top"/>
    </xf>
    <xf numFmtId="0" fontId="26" fillId="0" borderId="0"/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4" fontId="37" fillId="0" borderId="17" applyNumberFormat="0">
      <alignment horizontal="center" vertical="center"/>
    </xf>
    <xf numFmtId="0" fontId="34" fillId="0" borderId="0">
      <protection locked="0"/>
    </xf>
    <xf numFmtId="0" fontId="34" fillId="0" borderId="0">
      <protection locked="0"/>
    </xf>
    <xf numFmtId="166" fontId="34" fillId="0" borderId="0">
      <protection locked="0"/>
    </xf>
    <xf numFmtId="0" fontId="38" fillId="0" borderId="0" applyFill="0" applyBorder="0" applyProtection="0">
      <alignment horizontal="left"/>
    </xf>
    <xf numFmtId="38" fontId="35" fillId="0" borderId="18" applyBorder="0"/>
    <xf numFmtId="2" fontId="26" fillId="0" borderId="0"/>
    <xf numFmtId="38" fontId="39" fillId="35" borderId="0" applyNumberFormat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40" fillId="0" borderId="0" applyProtection="0">
      <alignment horizontal="right"/>
    </xf>
    <xf numFmtId="0" fontId="7" fillId="3" borderId="0" applyNumberFormat="0" applyBorder="0" applyAlignment="0" applyProtection="0"/>
    <xf numFmtId="0" fontId="41" fillId="0" borderId="0"/>
    <xf numFmtId="10" fontId="39" fillId="36" borderId="10" applyNumberFormat="0" applyBorder="0" applyAlignment="0" applyProtection="0"/>
    <xf numFmtId="0" fontId="37" fillId="0" borderId="17">
      <alignment horizontal="center" vertical="center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37" fillId="0" borderId="17">
      <alignment horizontal="center" vertical="center"/>
    </xf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34" fillId="0" borderId="0">
      <protection locked="0"/>
    </xf>
    <xf numFmtId="0" fontId="30" fillId="0" borderId="0" applyFont="0" applyFill="0" applyBorder="0" applyAlignment="0" applyProtection="0">
      <alignment horizontal="right"/>
    </xf>
    <xf numFmtId="0" fontId="8" fillId="4" borderId="0" applyNumberFormat="0" applyBorder="0" applyAlignment="0" applyProtection="0"/>
    <xf numFmtId="37" fontId="42" fillId="0" borderId="0"/>
    <xf numFmtId="170" fontId="26" fillId="0" borderId="0"/>
    <xf numFmtId="0" fontId="26" fillId="0" borderId="0">
      <alignment vertical="top"/>
    </xf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37" fontId="4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37" fillId="0" borderId="17">
      <alignment horizontal="center" vertical="center"/>
    </xf>
    <xf numFmtId="0" fontId="26" fillId="0" borderId="0"/>
    <xf numFmtId="0" fontId="44" fillId="37" borderId="19"/>
    <xf numFmtId="10" fontId="26" fillId="0" borderId="0" applyFont="0" applyFill="0" applyBorder="0" applyAlignment="0" applyProtection="0"/>
    <xf numFmtId="171" fontId="34" fillId="0" borderId="0">
      <protection locked="0"/>
    </xf>
    <xf numFmtId="172" fontId="34" fillId="0" borderId="0">
      <protection locked="0"/>
    </xf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46" fillId="0" borderId="20">
      <alignment horizontal="center"/>
    </xf>
    <xf numFmtId="3" fontId="45" fillId="0" borderId="0" applyFont="0" applyFill="0" applyBorder="0" applyAlignment="0" applyProtection="0"/>
    <xf numFmtId="0" fontId="45" fillId="38" borderId="0" applyNumberFormat="0" applyFont="0" applyBorder="0" applyAlignment="0" applyProtection="0"/>
    <xf numFmtId="3" fontId="26" fillId="0" borderId="0" applyFont="0" applyFill="0" applyBorder="0" applyAlignment="0" applyProtection="0"/>
    <xf numFmtId="0" fontId="10" fillId="6" borderId="5" applyNumberFormat="0" applyAlignment="0" applyProtection="0"/>
    <xf numFmtId="0" fontId="26" fillId="39" borderId="0" applyNumberFormat="0" applyFont="0" applyBorder="0" applyAlignment="0" applyProtection="0"/>
    <xf numFmtId="0" fontId="26" fillId="34" borderId="0" applyNumberFormat="0" applyFont="0" applyBorder="0" applyAlignment="0" applyProtection="0"/>
    <xf numFmtId="0" fontId="26" fillId="0" borderId="0" applyNumberFormat="0" applyFont="0" applyFill="0" applyBorder="0" applyAlignment="0" applyProtection="0"/>
    <xf numFmtId="0" fontId="26" fillId="34" borderId="0" applyNumberFormat="0" applyFon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Border="0" applyAlignment="0" applyProtection="0"/>
    <xf numFmtId="43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/>
    <xf numFmtId="0" fontId="48" fillId="0" borderId="0" applyNumberFormat="0" applyFont="0" applyBorder="0" applyAlignment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3" fontId="36" fillId="0" borderId="10">
      <protection locked="0"/>
    </xf>
    <xf numFmtId="173" fontId="36" fillId="0" borderId="0">
      <protection locked="0"/>
    </xf>
    <xf numFmtId="0" fontId="49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23">
    <xf numFmtId="0" fontId="0" fillId="0" borderId="0" xfId="0"/>
    <xf numFmtId="0" fontId="20" fillId="0" borderId="0" xfId="0" applyFont="1" applyAlignment="1">
      <alignment vertical="center"/>
    </xf>
    <xf numFmtId="0" fontId="21" fillId="33" borderId="10" xfId="0" applyFont="1" applyFill="1" applyBorder="1" applyAlignment="1">
      <alignment horizontal="right" vertical="center"/>
    </xf>
    <xf numFmtId="0" fontId="21" fillId="33" borderId="12" xfId="0" applyFont="1" applyFill="1" applyBorder="1" applyAlignment="1">
      <alignment horizontal="right" vertical="center"/>
    </xf>
    <xf numFmtId="164" fontId="22" fillId="0" borderId="10" xfId="1" applyNumberFormat="1" applyFont="1" applyBorder="1" applyAlignment="1">
      <alignment vertical="center"/>
    </xf>
    <xf numFmtId="164" fontId="22" fillId="0" borderId="10" xfId="1" applyNumberFormat="1" applyFont="1" applyBorder="1" applyAlignment="1">
      <alignment horizontal="center" vertical="center"/>
    </xf>
    <xf numFmtId="164" fontId="22" fillId="0" borderId="10" xfId="1" applyNumberFormat="1" applyFont="1" applyBorder="1" applyAlignment="1">
      <alignment horizontal="right" vertical="center"/>
    </xf>
    <xf numFmtId="164" fontId="23" fillId="0" borderId="10" xfId="1" applyNumberFormat="1" applyFont="1" applyBorder="1" applyAlignment="1">
      <alignment horizontal="right" vertical="center"/>
    </xf>
    <xf numFmtId="164" fontId="23" fillId="0" borderId="10" xfId="1" applyNumberFormat="1" applyFont="1" applyBorder="1" applyAlignment="1">
      <alignment vertical="center"/>
    </xf>
    <xf numFmtId="164" fontId="23" fillId="33" borderId="10" xfId="1" applyNumberFormat="1" applyFont="1" applyFill="1" applyBorder="1" applyAlignment="1">
      <alignment vertical="center"/>
    </xf>
    <xf numFmtId="164" fontId="23" fillId="33" borderId="10" xfId="1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33" borderId="11" xfId="0" applyFont="1" applyFill="1" applyBorder="1" applyAlignment="1">
      <alignment horizontal="right" vertical="center"/>
    </xf>
    <xf numFmtId="0" fontId="21" fillId="33" borderId="14" xfId="0" applyFont="1" applyFill="1" applyBorder="1" applyAlignment="1">
      <alignment horizontal="right" vertical="center"/>
    </xf>
    <xf numFmtId="164" fontId="22" fillId="0" borderId="11" xfId="1" applyNumberFormat="1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164" fontId="22" fillId="0" borderId="0" xfId="1" applyNumberFormat="1" applyFont="1" applyFill="1" applyBorder="1" applyAlignment="1">
      <alignment horizontal="right" vertical="center"/>
    </xf>
    <xf numFmtId="164" fontId="20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/>
    </xf>
    <xf numFmtId="0" fontId="21" fillId="33" borderId="13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</cellXfs>
  <cellStyles count="322">
    <cellStyle name="_Consolidado_Prueba 2007" xfId="52" xr:uid="{FE4AAE85-FD14-4398-B362-9EDC72207E59}"/>
    <cellStyle name="_Consolidado_Prueba 2007_Estado de cambios BCP DIC-AGO 2008" xfId="53" xr:uid="{47A30AA1-7180-4EF1-A190-1C546D86E723}"/>
    <cellStyle name="_filiales_cti_1007" xfId="54" xr:uid="{D90695E8-A533-4AB0-92E6-BAD4309C8083}"/>
    <cellStyle name="_filiales_cti_1007_BALANCE MAIO CLARO SEM TA AMX 2008" xfId="55" xr:uid="{21C54A5D-E535-4D95-B592-E6E1F1426497}"/>
    <cellStyle name="_filiales_cti_1007_BALANCE MAIO CLARO SEM TA AMX 2008_Estado de cambios BCP DIC-AGO 2008" xfId="56" xr:uid="{45A5850E-38C9-4C01-AD97-69CD68567CB9}"/>
    <cellStyle name="_filiales_cti_1007_FORMATOS DE CONSOLIDACION 08" xfId="57" xr:uid="{59B44F17-8FEE-47B2-9317-2E2A93607A47}"/>
    <cellStyle name="_filiales_cti_1007_FORMATOS DE CONSOLIDACION 08_Estado de cambios BCP DIC-AGO 2008" xfId="58" xr:uid="{46610130-2E33-4343-A0C6-6FE19C503602}"/>
    <cellStyle name="_filiales_cti_1107" xfId="59" xr:uid="{C5E37103-4475-4BE4-8D7A-2EA7F5A7540D}"/>
    <cellStyle name="_filiales_cti_1107_BALANCE MAIO CLARO SEM TA AMX 2008" xfId="60" xr:uid="{543D6A91-0EDA-4BA1-B4EC-DA5BB956654B}"/>
    <cellStyle name="_filiales_cti_1107_BALANCE MAIO CLARO SEM TA AMX 2008_Estado de cambios BCP DIC-AGO 2008" xfId="61" xr:uid="{85ADA6FD-CEB0-4E51-9125-B0A0CA482AF7}"/>
    <cellStyle name="_filiales_cti_1107_FORMATOS DE CONSOLIDACION 08" xfId="62" xr:uid="{DEDA6EB2-CD00-4BAF-B536-01477C742B70}"/>
    <cellStyle name="_filiales_cti_1107_FORMATOS DE CONSOLIDACION 08_Estado de cambios BCP DIC-AGO 2008" xfId="63" xr:uid="{4A57BED1-7686-4917-AD4F-4EDA8EA5694C}"/>
    <cellStyle name="_FORMATOS DE CONSOLIDACION 08" xfId="64" xr:uid="{A951F800-3D28-45D5-A601-88809F600E1A}"/>
    <cellStyle name="_FORMATOS DE CONSOLIDACION 08_Estado de cambios BCP DIC-AGO 2008" xfId="65" xr:uid="{EF3976FE-4809-49E6-B01C-F8DAD0887FA9}"/>
    <cellStyle name="_NUEVOCOMPILADO_0407" xfId="66" xr:uid="{380DF150-2422-4E2F-AD18-80B120BE1EEE}"/>
    <cellStyle name="_NUEVOCOMPILADO_0407_BALANCE MAIO CLARO SEM TA AMX 2008" xfId="67" xr:uid="{329F3C4D-65A3-4E07-A3ED-425AD1FDA6CC}"/>
    <cellStyle name="_NUEVOCOMPILADO_0407_BALANCE MAIO CLARO SEM TA AMX 2008_Estado de cambios BCP DIC-AGO 2008" xfId="68" xr:uid="{8D9CFB90-88D7-4FB4-994F-3DD79E46A5E6}"/>
    <cellStyle name="_NUEVOCOMPILADO_0407_FORMATOS DE CONSOLIDACION 08" xfId="69" xr:uid="{4ED90CCC-A099-4FFF-B3B6-7850947766C3}"/>
    <cellStyle name="_NUEVOCOMPILADO_0407_FORMATOS DE CONSOLIDACION 08_Estado de cambios BCP DIC-AGO 2008" xfId="70" xr:uid="{7682D5D5-8982-403C-B2BE-7FF3E27E48D0}"/>
    <cellStyle name="_Pasta1" xfId="71" xr:uid="{CF89D95D-CA6B-4007-B28F-AB0DD8A77D45}"/>
    <cellStyle name="£ BP" xfId="72" xr:uid="{EAF66280-DFFC-45A1-8794-A72A787F519D}"/>
    <cellStyle name="¥ JY" xfId="73" xr:uid="{372AE8F4-4594-469F-9011-F022863B9919}"/>
    <cellStyle name="20% - Ênfase1" xfId="20" builtinId="30" customBuiltin="1"/>
    <cellStyle name="20% - Ênfase1 2" xfId="74" xr:uid="{59CAC568-3F91-4852-BF65-F97BE7E9CD84}"/>
    <cellStyle name="20% - Ênfase1 3" xfId="75" xr:uid="{FB83EB3B-0639-4333-B815-47F4FF00789C}"/>
    <cellStyle name="20% - Ênfase2" xfId="24" builtinId="34" customBuiltin="1"/>
    <cellStyle name="20% - Ênfase2 2" xfId="76" xr:uid="{BB2247C3-F2D1-4C33-8DEE-7DC50237F8AF}"/>
    <cellStyle name="20% - Ênfase2 3" xfId="77" xr:uid="{9D07E21A-154F-47ED-A9DC-AD0167EAA3CA}"/>
    <cellStyle name="20% - Ênfase3" xfId="28" builtinId="38" customBuiltin="1"/>
    <cellStyle name="20% - Ênfase3 2" xfId="78" xr:uid="{E94CFE61-9B17-4F68-9F3C-1BCBC9538273}"/>
    <cellStyle name="20% - Ênfase3 3" xfId="79" xr:uid="{BB6C7CCE-FCC4-4C5F-9139-D8665AEBDF1D}"/>
    <cellStyle name="20% - Ênfase4" xfId="32" builtinId="42" customBuiltin="1"/>
    <cellStyle name="20% - Ênfase4 2" xfId="80" xr:uid="{D3C9C5F5-5DBA-4EF5-9EB0-F3971285A9AD}"/>
    <cellStyle name="20% - Ênfase4 3" xfId="81" xr:uid="{5E341A81-2A54-4C31-82E9-210DDB763945}"/>
    <cellStyle name="20% - Ênfase5" xfId="36" builtinId="46" customBuiltin="1"/>
    <cellStyle name="20% - Ênfase5 2" xfId="82" xr:uid="{0DE97F68-69E7-4656-BBD3-0A66310AE3FA}"/>
    <cellStyle name="20% - Ênfase5 3" xfId="83" xr:uid="{C0271406-3EB3-45C9-9A61-30BD3C5DEDFA}"/>
    <cellStyle name="20% - Ênfase6" xfId="40" builtinId="50" customBuiltin="1"/>
    <cellStyle name="20% - Ênfase6 2" xfId="84" xr:uid="{0C92B32B-90AC-4B57-A4B3-198C4C94E55B}"/>
    <cellStyle name="20% - Ênfase6 3" xfId="85" xr:uid="{B5DCBA36-4E98-4577-A8CE-FC4E27A38469}"/>
    <cellStyle name="40% - Ênfase1" xfId="21" builtinId="31" customBuiltin="1"/>
    <cellStyle name="40% - Ênfase1 2" xfId="86" xr:uid="{B9C55A24-DF30-4CF7-8345-A7D82668293E}"/>
    <cellStyle name="40% - Ênfase1 3" xfId="87" xr:uid="{39B4BAE2-27A7-475E-8D4D-4FBEFA353283}"/>
    <cellStyle name="40% - Ênfase2" xfId="25" builtinId="35" customBuiltin="1"/>
    <cellStyle name="40% - Ênfase2 2" xfId="88" xr:uid="{EFB18BF9-2289-4911-A9F6-72127EDED004}"/>
    <cellStyle name="40% - Ênfase2 3" xfId="89" xr:uid="{F031625D-3E20-41D2-A718-47499DE43CE2}"/>
    <cellStyle name="40% - Ênfase3" xfId="29" builtinId="39" customBuiltin="1"/>
    <cellStyle name="40% - Ênfase3 2" xfId="90" xr:uid="{173C5C14-5FE0-4F5B-8482-12689257A15F}"/>
    <cellStyle name="40% - Ênfase3 3" xfId="91" xr:uid="{9A29AB34-4FBC-486A-9250-F44887B71B38}"/>
    <cellStyle name="40% - Ênfase4" xfId="33" builtinId="43" customBuiltin="1"/>
    <cellStyle name="40% - Ênfase4 2" xfId="92" xr:uid="{EAE3B699-0AF0-4B90-931B-C53F9CB4627A}"/>
    <cellStyle name="40% - Ênfase4 3" xfId="93" xr:uid="{1BA81613-BB48-4B4C-A590-F0FD1B9AB6A4}"/>
    <cellStyle name="40% - Ênfase5" xfId="37" builtinId="47" customBuiltin="1"/>
    <cellStyle name="40% - Ênfase5 2" xfId="94" xr:uid="{77518CD2-6B6C-4A5E-9230-99F95B07BC11}"/>
    <cellStyle name="40% - Ênfase5 3" xfId="95" xr:uid="{F4205630-B05F-46B1-840A-49A247B26210}"/>
    <cellStyle name="40% - Ênfase6" xfId="41" builtinId="51" customBuiltin="1"/>
    <cellStyle name="40% - Ênfase6 2" xfId="96" xr:uid="{FDCB79D3-C046-4D60-B9D3-9FBFFA4451E6}"/>
    <cellStyle name="40% - Ênfase6 3" xfId="97" xr:uid="{D9068D87-F10B-406B-A74A-D812B70DC140}"/>
    <cellStyle name="60% - Ênfase1" xfId="22" builtinId="32" customBuiltin="1"/>
    <cellStyle name="60% - Ênfase1 2" xfId="46" xr:uid="{E13C4C94-E464-4927-BA36-28166E245B4C}"/>
    <cellStyle name="60% - Ênfase1 2 2" xfId="98" xr:uid="{97214EB8-82C6-49D0-B70E-6428FB2302F9}"/>
    <cellStyle name="60% - Ênfase2" xfId="26" builtinId="36" customBuiltin="1"/>
    <cellStyle name="60% - Ênfase2 2" xfId="47" xr:uid="{F11E4AC6-4F78-4CB6-951E-E1DE5816DAAB}"/>
    <cellStyle name="60% - Ênfase2 2 2" xfId="99" xr:uid="{58DA2C39-5BDD-4E15-986D-D4B5A1E43091}"/>
    <cellStyle name="60% - Ênfase3" xfId="30" builtinId="40" customBuiltin="1"/>
    <cellStyle name="60% - Ênfase3 2" xfId="48" xr:uid="{EC08FE49-C6AD-4761-8894-48C329DE001B}"/>
    <cellStyle name="60% - Ênfase3 2 2" xfId="100" xr:uid="{191FDACF-9BC1-4783-A2A9-DB85C04377DF}"/>
    <cellStyle name="60% - Ênfase4" xfId="34" builtinId="44" customBuiltin="1"/>
    <cellStyle name="60% - Ênfase4 2" xfId="49" xr:uid="{763FC36E-D724-419E-8BE0-B031EFC034FE}"/>
    <cellStyle name="60% - Ênfase4 2 2" xfId="101" xr:uid="{E7607936-739D-4032-9567-8A090E863B83}"/>
    <cellStyle name="60% - Ênfase5" xfId="38" builtinId="48" customBuiltin="1"/>
    <cellStyle name="60% - Ênfase5 2" xfId="50" xr:uid="{5BCF2239-CA91-4399-AA79-3D69E2A2FC06}"/>
    <cellStyle name="60% - Ênfase5 2 2" xfId="102" xr:uid="{55189F8C-A5D5-4B92-88F3-A266400BBAD1}"/>
    <cellStyle name="60% - Ênfase6" xfId="42" builtinId="52" customBuiltin="1"/>
    <cellStyle name="60% - Ênfase6 2" xfId="51" xr:uid="{122380C8-E13A-4F4F-B49B-F66AC2C94437}"/>
    <cellStyle name="60% - Ênfase6 2 2" xfId="103" xr:uid="{A308C704-F3DD-474B-9786-7770D404B2DE}"/>
    <cellStyle name="Bold/Border" xfId="104" xr:uid="{719F8D03-D27F-4C08-8351-1B356A3F2A41}"/>
    <cellStyle name="Bom" xfId="7" builtinId="26" customBuiltin="1"/>
    <cellStyle name="Bom 2" xfId="105" xr:uid="{3BD42B6A-C8E8-40A1-83BF-0FFE6AF1D2E7}"/>
    <cellStyle name="Bullet" xfId="106" xr:uid="{19A7B7DD-B770-4167-B2B4-BE308C44DECE}"/>
    <cellStyle name="Cálculo" xfId="12" builtinId="22" customBuiltin="1"/>
    <cellStyle name="Cálculo 2" xfId="107" xr:uid="{DB675D9A-2CC0-4671-935B-E656FD1BD693}"/>
    <cellStyle name="Célula de Verificação" xfId="14" builtinId="23" customBuiltin="1"/>
    <cellStyle name="Célula de Verificação 2" xfId="108" xr:uid="{5E8B6250-CC56-4F9D-B1F2-AC0CF1E30873}"/>
    <cellStyle name="Célula Vinculada" xfId="13" builtinId="24" customBuiltin="1"/>
    <cellStyle name="Célula Vinculada 2" xfId="109" xr:uid="{532AF2FF-C66C-4E79-BCF2-1C78AC519E23}"/>
    <cellStyle name="Comma 0" xfId="110" xr:uid="{046DDB07-447B-4506-B427-05E341467719}"/>
    <cellStyle name="Comma 10" xfId="111" xr:uid="{E29BAA11-4BA0-4A67-8AA7-18388132A8F7}"/>
    <cellStyle name="Comma 11" xfId="112" xr:uid="{4A0A2B22-5562-48C3-8D68-D9D43E6A06EB}"/>
    <cellStyle name="Comma 2" xfId="113" xr:uid="{C57B5890-D79C-4EC8-B7D1-B7396B1A393D}"/>
    <cellStyle name="Comma 2 2" xfId="114" xr:uid="{54C11D66-ED72-41A7-9218-1E26F90EBD4A}"/>
    <cellStyle name="Comma 2 2 2" xfId="115" xr:uid="{D2288C67-6C10-4D88-AED8-F1FFEEDC0D4E}"/>
    <cellStyle name="Comma 2 2 2 2" xfId="292" xr:uid="{F2FC333E-57DE-405E-BE03-39D6CB51086E}"/>
    <cellStyle name="Comma 2 2 2 3" xfId="307" xr:uid="{76B07C96-2825-471E-88B7-367A8D8AAFA8}"/>
    <cellStyle name="Comma 2 3" xfId="116" xr:uid="{9718202C-B2F2-4A86-9D7E-EFE25E098551}"/>
    <cellStyle name="Comma 2 4" xfId="117" xr:uid="{39E29F48-06AB-4F6B-AD19-3932CE93CAFF}"/>
    <cellStyle name="Comma 2 5" xfId="118" xr:uid="{0E4D1F95-0D8A-45FD-8BF0-7083702CC0E3}"/>
    <cellStyle name="Comma 2 6" xfId="119" xr:uid="{9E09D353-881D-4890-BFE9-6A13189F1F6E}"/>
    <cellStyle name="Comma 2 7" xfId="120" xr:uid="{1A175A92-FA41-4ED7-8776-8E35DB681E75}"/>
    <cellStyle name="Comma 2 8" xfId="121" xr:uid="{1D465DEF-ECA0-45F2-84A5-94E9D592BE3C}"/>
    <cellStyle name="Comma 3" xfId="122" xr:uid="{4A11FD0F-20AD-4F95-B2D2-8C6B91904C80}"/>
    <cellStyle name="Comma 3 2" xfId="123" xr:uid="{48B5EFB0-8700-444D-A5B2-9D82F165458E}"/>
    <cellStyle name="Comma 4" xfId="124" xr:uid="{F031FB88-B37C-42F9-8E62-F86D57FAEF80}"/>
    <cellStyle name="Comma 4 2" xfId="293" xr:uid="{6530347A-6CCB-4531-8EB5-166A859B7ADB}"/>
    <cellStyle name="Comma 4 3" xfId="308" xr:uid="{D217B078-12E2-4B8F-8DC3-180769331514}"/>
    <cellStyle name="Comma 5" xfId="125" xr:uid="{63178787-B1E3-42C4-8AD9-9304DC299911}"/>
    <cellStyle name="Comma 5 2" xfId="294" xr:uid="{9D13F3F0-2A32-471A-89D0-58A8F59C6F22}"/>
    <cellStyle name="Comma 5 3" xfId="309" xr:uid="{6F8F3C4A-020D-45E5-A459-1E7E31FD0E6D}"/>
    <cellStyle name="Comma0 - Modelo1" xfId="126" xr:uid="{8268F257-FA40-4F03-85EA-16FAC4583B6D}"/>
    <cellStyle name="Comma0 - Style1" xfId="127" xr:uid="{DD18FB94-A001-4C32-A6D7-F41EE5E92706}"/>
    <cellStyle name="Comma1 - Modelo2" xfId="128" xr:uid="{2362911E-43CE-4A56-8612-DA8D6695B573}"/>
    <cellStyle name="Comma1 - Style2" xfId="129" xr:uid="{3DEA0973-D74B-4A94-B4DA-16A1C5889559}"/>
    <cellStyle name="Currency 0" xfId="130" xr:uid="{01C9E67F-2C01-4857-B150-923EC8B1D875}"/>
    <cellStyle name="Currency 2" xfId="131" xr:uid="{FCB81FAB-69F2-4770-959C-BE32078C6E72}"/>
    <cellStyle name="Dash" xfId="132" xr:uid="{542030B1-2623-41D6-AEDF-024C58A70A8D}"/>
    <cellStyle name="Data" xfId="133" xr:uid="{94017383-3121-412F-860A-CC12BF8CC032}"/>
    <cellStyle name="Date Aligned" xfId="134" xr:uid="{BA9A9E1D-6C06-419D-809B-C5D4FCDB48A9}"/>
    <cellStyle name="DESCRIÇÃO" xfId="135" xr:uid="{6861C3AC-CAF6-4409-BA28-0F197FD17E99}"/>
    <cellStyle name="Dia" xfId="136" xr:uid="{A08B8B33-AA3E-4197-BD56-36EB09D7BD8F}"/>
    <cellStyle name="Diseño" xfId="137" xr:uid="{55037A36-B09F-45C3-A1C4-9DDAFF940948}"/>
    <cellStyle name="Dotted Line" xfId="138" xr:uid="{19462882-7DDF-479A-A6C4-94329D228227}"/>
    <cellStyle name="Encabez1" xfId="139" xr:uid="{E816234B-723A-4B0D-9738-1719D6BD5E81}"/>
    <cellStyle name="Encabez2" xfId="140" xr:uid="{87B30D12-12C3-46F8-B45E-C4ABA800587D}"/>
    <cellStyle name="Ênfase1" xfId="19" builtinId="29" customBuiltin="1"/>
    <cellStyle name="Ênfase1 2" xfId="141" xr:uid="{2F8B229D-1B3F-4DBC-9B75-FD08FB75273D}"/>
    <cellStyle name="Ênfase2" xfId="23" builtinId="33" customBuiltin="1"/>
    <cellStyle name="Ênfase2 2" xfId="142" xr:uid="{2658E456-E444-4A52-AE86-A1DBFAB2B649}"/>
    <cellStyle name="Ênfase3" xfId="27" builtinId="37" customBuiltin="1"/>
    <cellStyle name="Ênfase3 2" xfId="143" xr:uid="{B5429062-A6F8-4E2A-ABB4-526867B0BEC6}"/>
    <cellStyle name="Ênfase4" xfId="31" builtinId="41" customBuiltin="1"/>
    <cellStyle name="Ênfase4 2" xfId="144" xr:uid="{29A35FFE-6D7C-440F-9883-F9E54716B7CA}"/>
    <cellStyle name="Ênfase5" xfId="35" builtinId="45" customBuiltin="1"/>
    <cellStyle name="Ênfase5 2" xfId="145" xr:uid="{0E4A340D-3A37-4E28-97FE-12E9D44627D7}"/>
    <cellStyle name="Ênfase6" xfId="39" builtinId="49" customBuiltin="1"/>
    <cellStyle name="Ênfase6 2" xfId="146" xr:uid="{7941EBCF-A01B-4BB6-89C8-740AD0A4CA8B}"/>
    <cellStyle name="Entrada" xfId="10" builtinId="20" customBuiltin="1"/>
    <cellStyle name="Entrada 2" xfId="147" xr:uid="{FA0A10F8-DBA3-4409-A6CF-8C71993A3688}"/>
    <cellStyle name="Estilo 1" xfId="148" xr:uid="{1BF0385C-A52B-4AB2-A0A9-D4E8872B68EB}"/>
    <cellStyle name="Euro" xfId="149" xr:uid="{7E165CDF-764F-4FCF-95F5-572BD9D26BBE}"/>
    <cellStyle name="F2" xfId="150" xr:uid="{DF8A48C0-74A2-44DE-A5F0-75C67DF1B766}"/>
    <cellStyle name="F3" xfId="151" xr:uid="{09F7B907-30F0-4965-AF64-147B8FE75737}"/>
    <cellStyle name="F4" xfId="152" xr:uid="{A5B2A318-8118-4968-A373-A8E588D639DB}"/>
    <cellStyle name="F5" xfId="153" xr:uid="{5FA28F35-C74B-4C63-916F-D4DD0B904516}"/>
    <cellStyle name="F6" xfId="154" xr:uid="{A15D9033-8405-4B98-ABE1-6FF3E2AFF9A1}"/>
    <cellStyle name="F7" xfId="155" xr:uid="{54E60D1A-2695-4C08-839A-3F057852C97E}"/>
    <cellStyle name="F8" xfId="156" xr:uid="{35D781E8-5181-483C-925D-F1BEC45A4FA8}"/>
    <cellStyle name="fechaA" xfId="157" xr:uid="{8DB18C88-ABE8-4D34-8431-C3A0BA86F8B9}"/>
    <cellStyle name="Fijo" xfId="158" xr:uid="{DD308138-F437-46DD-A482-57524998CC24}"/>
    <cellStyle name="Financiero" xfId="159" xr:uid="{1BFEE343-9A04-4C28-9657-401F33CF0403}"/>
    <cellStyle name="Fixo" xfId="160" xr:uid="{62BF7BDD-2B3F-443A-B553-6EA4C18182DD}"/>
    <cellStyle name="Footnote" xfId="161" xr:uid="{7CF03A8F-04B1-4AEF-A0C9-8036D3986FCC}"/>
    <cellStyle name="FORMULAS" xfId="162" xr:uid="{17615009-8A87-4EF9-A344-551A7D194563}"/>
    <cellStyle name="Geral" xfId="163" xr:uid="{F6C742FC-840F-4051-B2BF-F45FA016B257}"/>
    <cellStyle name="Grey" xfId="164" xr:uid="{54D74919-2E6D-4594-984B-DC1AA678FF97}"/>
    <cellStyle name="Hard Percent" xfId="165" xr:uid="{48A5056E-99AB-4D18-A1D7-BEBFE175206A}"/>
    <cellStyle name="Header" xfId="166" xr:uid="{A4C2118F-BA7E-48E7-BB4C-B2EDD6D91C30}"/>
    <cellStyle name="Incorreto 2" xfId="167" xr:uid="{D5121E06-D5A7-47D6-872C-B1C908B96011}"/>
    <cellStyle name="Indefinido" xfId="168" xr:uid="{ED96AF67-EF64-4EE4-8973-04368E126BA9}"/>
    <cellStyle name="Input [yellow]" xfId="169" xr:uid="{96754C1E-2B78-499E-82BB-78165244C66D}"/>
    <cellStyle name="lugares" xfId="170" xr:uid="{F42B0716-909B-4AF7-B620-DACD4A36ABED}"/>
    <cellStyle name="Millares [0]_10 AVERIAS MASIVAS + ANT" xfId="171" xr:uid="{F5B9DF2A-D53E-48E3-8B11-CFCF9B949379}"/>
    <cellStyle name="Millares_10 AVERIAS MASIVAS + ANT" xfId="172" xr:uid="{A181ECB3-A0D5-4CD5-9836-76AEBBB55687}"/>
    <cellStyle name="minnum" xfId="173" xr:uid="{B60DD20B-A81D-40FA-99E9-FFF2F5B07DD2}"/>
    <cellStyle name="Moeda 2" xfId="289" xr:uid="{2DB08985-1B93-4724-8C7A-B124C7436DDA}"/>
    <cellStyle name="Moneda [0]_0499EJEG" xfId="174" xr:uid="{0F1A121A-E809-49CE-8F29-5DEC408FA909}"/>
    <cellStyle name="Moneda_0499EJEG" xfId="175" xr:uid="{11AC9B22-8588-4033-A04C-072077CD74E5}"/>
    <cellStyle name="Monetario" xfId="176" xr:uid="{E99C7CB9-34CC-4B3F-9050-AB5701A46A86}"/>
    <cellStyle name="Multiple" xfId="177" xr:uid="{CB06C648-7428-4F05-97E2-7ABDD3659AE5}"/>
    <cellStyle name="Neutra 2" xfId="178" xr:uid="{F17C2AA2-38AA-44E5-9DB1-8C8C5893251F}"/>
    <cellStyle name="Neutro" xfId="9" builtinId="28" customBuiltin="1"/>
    <cellStyle name="Neutro 2" xfId="45" xr:uid="{3496D213-1BB7-4549-B58B-34861BC5B362}"/>
    <cellStyle name="no dec" xfId="179" xr:uid="{07C1822D-9089-4E44-AC3E-537CCBF14F68}"/>
    <cellStyle name="Normal" xfId="0" builtinId="0"/>
    <cellStyle name="Normal - Style1" xfId="180" xr:uid="{00CAA99B-F467-4744-AFC9-345BEEA29F4A}"/>
    <cellStyle name="Normal 10" xfId="181" xr:uid="{412C6851-55CD-496C-8913-BF497E339D4B}"/>
    <cellStyle name="Normal 11" xfId="182" xr:uid="{17C6EDCB-864D-4B52-90EB-EBE9DE58BFE8}"/>
    <cellStyle name="Normal 12" xfId="183" xr:uid="{9569B3CE-D606-4FB3-B987-10C3EB5DF79F}"/>
    <cellStyle name="Normal 12 2" xfId="184" xr:uid="{79C78481-C718-453F-866E-F38589869652}"/>
    <cellStyle name="Normal 13" xfId="185" xr:uid="{FC988FAE-52BC-4FA5-91FE-76104126EDF1}"/>
    <cellStyle name="Normal 13 45" xfId="186" xr:uid="{22FB2296-B28A-4E51-8D46-C3A6AC5261CE}"/>
    <cellStyle name="Normal 14" xfId="187" xr:uid="{1A631308-92B5-4354-B42F-4052C1DA0784}"/>
    <cellStyle name="Normal 160" xfId="188" xr:uid="{9DE709CA-B4E7-47A3-AC69-5956480EA024}"/>
    <cellStyle name="Normal 17" xfId="189" xr:uid="{F0115E8D-2CDF-4BDA-A4DA-26271DC3EC4E}"/>
    <cellStyle name="Normal 18" xfId="190" xr:uid="{AAE41453-9889-4112-B653-B7D6A23472C5}"/>
    <cellStyle name="Normal 19" xfId="191" xr:uid="{C8D45228-EFE6-4189-AC4E-662A89CFBBFE}"/>
    <cellStyle name="Normal 2" xfId="192" xr:uid="{BC8F5E16-E23F-482C-B7B9-178A43E31D85}"/>
    <cellStyle name="Normal 2 2" xfId="193" xr:uid="{164221E5-EBB7-4354-8A55-F6EF6AD28E12}"/>
    <cellStyle name="Normal 2 3" xfId="194" xr:uid="{AD21F017-5A4F-454C-A385-B5E762729922}"/>
    <cellStyle name="Normal 2 4" xfId="195" xr:uid="{96AB273A-04A3-4971-A4E1-DEF3D966957E}"/>
    <cellStyle name="Normal 2 5" xfId="196" xr:uid="{AF69825D-995C-4028-B2F9-AD7F120B194F}"/>
    <cellStyle name="Normal 2 6" xfId="197" xr:uid="{050D56B4-698F-42F4-9F93-63533758E3DF}"/>
    <cellStyle name="Normal 2 7" xfId="198" xr:uid="{12D37A4A-1AF7-4441-8E0B-97B4ECBDA555}"/>
    <cellStyle name="Normal 2 8" xfId="199" xr:uid="{E4604441-03E0-4054-9396-A3C9CB43D062}"/>
    <cellStyle name="Normal 2 9" xfId="200" xr:uid="{015070CB-C6F6-40D5-8079-21D6EDF1402A}"/>
    <cellStyle name="Normal 20" xfId="201" xr:uid="{6E2EDA58-4D5D-47BA-BCEA-104769E4272A}"/>
    <cellStyle name="Normal 3" xfId="202" xr:uid="{FF35E262-4F19-4F4A-8038-F4FD9AA5BA5F}"/>
    <cellStyle name="Normal 3 2" xfId="203" xr:uid="{5304A803-A305-4263-B4D2-EC543680E64E}"/>
    <cellStyle name="Normal 4" xfId="204" xr:uid="{D0E62DC1-8B8B-4CB5-BC72-D61F5B220AA4}"/>
    <cellStyle name="Normal 4 2" xfId="205" xr:uid="{C7468AEC-5861-4A88-B32D-670104894A8C}"/>
    <cellStyle name="Normal 4 3" xfId="206" xr:uid="{308BBDE0-E38F-4CD2-AD63-A17B74DD6522}"/>
    <cellStyle name="Normal 4 4" xfId="207" xr:uid="{8FC39428-2A8C-4023-88A6-763A9E3DF1E6}"/>
    <cellStyle name="Normal 4 5" xfId="208" xr:uid="{9E69077B-DAEC-4E76-8970-63769E800061}"/>
    <cellStyle name="Normal 4 6" xfId="209" xr:uid="{596B3317-C616-4B7F-967F-5484394F7149}"/>
    <cellStyle name="Normal 4 7" xfId="210" xr:uid="{8CEB6E3B-334B-4FBB-B112-4E5E5C6E17B8}"/>
    <cellStyle name="Normal 4 8" xfId="211" xr:uid="{3D02D82B-E4F3-471A-BF63-93BADC535366}"/>
    <cellStyle name="Normal 5" xfId="212" xr:uid="{7CADFC53-D350-46C0-872F-E3172DCE6830}"/>
    <cellStyle name="Normal 6" xfId="213" xr:uid="{CDF3CC3D-917C-44DC-A06A-D02BA3AF1CAE}"/>
    <cellStyle name="Normal 7" xfId="214" xr:uid="{5ACA2909-9C64-44CC-8BD7-FFC016CF733A}"/>
    <cellStyle name="Normal 8" xfId="215" xr:uid="{1C050802-06BD-49ED-BB17-8FC82F2F5DBA}"/>
    <cellStyle name="Normal 9" xfId="216" xr:uid="{4B173986-1B16-42A0-B6B2-4FE99A0636EE}"/>
    <cellStyle name="Nota" xfId="16" builtinId="10" customBuiltin="1"/>
    <cellStyle name="Nota 2" xfId="217" xr:uid="{621618FC-3593-40A5-9353-D14ADA0AF4D7}"/>
    <cellStyle name="Nota 3" xfId="218" xr:uid="{29CFBD32-813D-48C6-9CF9-A18324103766}"/>
    <cellStyle name="NumMIN" xfId="219" xr:uid="{58A08375-C1CB-4C40-BFA2-36BF6E464AE7}"/>
    <cellStyle name="oft Excel]_x000d__x000a_Comment=As linhas open=/f carregam funções personalizadas para a lista de funções Colar._x000d__x000a_Maximized=3_x000d__x000a_" xfId="220" xr:uid="{5887251A-D3AB-41AF-A7FE-0ACDDD9C6D0E}"/>
    <cellStyle name="Output Line Items" xfId="221" xr:uid="{640FCF4C-0D57-47D5-8027-7D8BB57A1AD0}"/>
    <cellStyle name="Percent [2]" xfId="222" xr:uid="{98E58F0F-1C4C-4433-8616-B4D8561CBC74}"/>
    <cellStyle name="Percentual" xfId="223" xr:uid="{4E83C971-0A5B-4069-A11A-EDD466D7E7C8}"/>
    <cellStyle name="Ponto" xfId="224" xr:uid="{EBE74D7E-1B53-4B99-B02B-6DA5CA291B42}"/>
    <cellStyle name="Porcentagem 2" xfId="225" xr:uid="{53C6BC5A-5A12-48AA-86AC-20A3904966AA}"/>
    <cellStyle name="Porcentagem 2 2" xfId="226" xr:uid="{A0B9E718-044B-430C-8DC7-227F10714EB8}"/>
    <cellStyle name="Porcentagem 2 3" xfId="227" xr:uid="{40CA08AD-DDB6-4221-A83A-143E6E0ED49C}"/>
    <cellStyle name="Porcentagem 2 4" xfId="228" xr:uid="{9F50EBAF-953C-46AF-8266-B645758EBB5C}"/>
    <cellStyle name="Porcentagem 2 5" xfId="229" xr:uid="{1FBB0408-3A44-4BEC-BC2B-156B416CCFB8}"/>
    <cellStyle name="Porcentagem 2 6" xfId="230" xr:uid="{A78077C8-9635-49F9-A4F1-9DF90FC1E690}"/>
    <cellStyle name="Porcentagem 2 7" xfId="231" xr:uid="{D9525CFF-2B51-4BE8-81D1-4829119BAD00}"/>
    <cellStyle name="Porcentagem 2 8" xfId="232" xr:uid="{CD3795A9-D1AB-4DD3-A9CB-4991BC2F7765}"/>
    <cellStyle name="PSChar" xfId="233" xr:uid="{C87E0D18-74C5-414A-93D6-D2C1DB63C7D1}"/>
    <cellStyle name="PSDate" xfId="234" xr:uid="{BD249507-7B4D-477C-820B-706861DB12EB}"/>
    <cellStyle name="PSDec" xfId="235" xr:uid="{3275938C-9204-4C3F-BF92-3C5762013BF7}"/>
    <cellStyle name="PSHeading" xfId="236" xr:uid="{A6D05EF0-FE40-46C0-8C1A-E021F060C977}"/>
    <cellStyle name="PSInt" xfId="237" xr:uid="{47C20960-7D60-4907-B7BB-766AB62E0702}"/>
    <cellStyle name="PSSpacer" xfId="238" xr:uid="{185135E1-2B40-4541-BD2F-AC66B355E16E}"/>
    <cellStyle name="Punto0" xfId="239" xr:uid="{74366910-8DD5-4F85-95CF-5F56B77E7906}"/>
    <cellStyle name="Ruim" xfId="8" builtinId="27" customBuiltin="1"/>
    <cellStyle name="Saída" xfId="11" builtinId="21" customBuiltin="1"/>
    <cellStyle name="Saída 2" xfId="240" xr:uid="{233D852E-C280-4BD7-B761-9B191FB7468A}"/>
    <cellStyle name="SAPKey" xfId="241" xr:uid="{1E3EE3E5-37ED-488E-838B-4A170014EA18}"/>
    <cellStyle name="SAPLocked" xfId="242" xr:uid="{843EC07C-9459-4EFF-B0A5-01DFDC3B3F29}"/>
    <cellStyle name="SAPOutput" xfId="243" xr:uid="{2150C04B-693B-424A-B9D4-62B591B03AEA}"/>
    <cellStyle name="SAPSpace" xfId="244" xr:uid="{E6E9FDFA-40F6-4607-AA13-3FDFD5E8A905}"/>
    <cellStyle name="SAPText" xfId="245" xr:uid="{1CDF87C5-6EF6-4FBC-AF1C-C88950D5A5F6}"/>
    <cellStyle name="SAPUnLocked" xfId="246" xr:uid="{798D6F6B-7986-47E7-BE1D-C52F07323AE4}"/>
    <cellStyle name="Separador de milhares 2" xfId="247" xr:uid="{71ADDFFC-9140-4601-93DE-2A394233BEAD}"/>
    <cellStyle name="Separador de milhares 3" xfId="248" xr:uid="{50A16E5E-7F8A-4CE3-B397-972802E3BC98}"/>
    <cellStyle name="Separador de milhares 4" xfId="249" xr:uid="{AFEB1AD9-A17D-446A-9654-364B859506C9}"/>
    <cellStyle name="Separador de milhares 4 2" xfId="250" xr:uid="{8DBF05F1-FBA8-4F01-9D03-4767E2A602E8}"/>
    <cellStyle name="Separador de milhares 4 2 3" xfId="251" xr:uid="{373E5862-5811-4C32-A453-9F50FCF47F99}"/>
    <cellStyle name="Separador de milhares 4 2 3 2" xfId="295" xr:uid="{F8A8614F-EC10-4F9A-AD74-7E5E51433398}"/>
    <cellStyle name="Separador de milhares 4 2 3 3" xfId="310" xr:uid="{C0368716-8CFE-4E55-A7CB-E825DD9F6285}"/>
    <cellStyle name="Separador de milhares 5" xfId="252" xr:uid="{2698E1BE-832D-402F-A4F5-013256667003}"/>
    <cellStyle name="Separador de milhares 5 2" xfId="296" xr:uid="{441D4ED0-3FCE-43CF-9681-357BAE9F9F0F}"/>
    <cellStyle name="Separador de milhares 5 3" xfId="311" xr:uid="{A8C2A783-495E-412F-9B4A-2A4E5821AD39}"/>
    <cellStyle name="Texto de Aviso" xfId="15" builtinId="11" customBuiltin="1"/>
    <cellStyle name="Texto de Aviso 2" xfId="253" xr:uid="{0700D7C9-D966-40C7-876C-F71684B67C65}"/>
    <cellStyle name="Texto Explicativo" xfId="17" builtinId="53" customBuiltin="1"/>
    <cellStyle name="Texto Explicativo 2" xfId="254" xr:uid="{76126928-1C09-4797-A496-FA2149AFB236}"/>
    <cellStyle name="þ_x001d_ðW_x000c_ìþ'_x000d_ßþU_x0001_ü_x0005_'_x0014__x0007__x0001__x0001_" xfId="255" xr:uid="{CDB66A31-CE36-46AC-B084-F64A104CE249}"/>
    <cellStyle name="times" xfId="256" xr:uid="{03904BBC-1B66-4C54-81EF-AD6E303D83BA}"/>
    <cellStyle name="Título" xfId="2" builtinId="15" customBuiltin="1"/>
    <cellStyle name="Título 1" xfId="3" builtinId="16" customBuiltin="1"/>
    <cellStyle name="Título 1 2" xfId="257" xr:uid="{8B62178C-85B9-49E9-928A-7E5B962BD6D2}"/>
    <cellStyle name="Título 2" xfId="4" builtinId="17" customBuiltin="1"/>
    <cellStyle name="Título 2 2" xfId="258" xr:uid="{8427B0A2-351C-474C-9F0F-B1C357BDCDF7}"/>
    <cellStyle name="Título 3" xfId="5" builtinId="18" customBuiltin="1"/>
    <cellStyle name="Título 3 2" xfId="259" xr:uid="{A198E624-3EF8-44A7-9443-A5B3092EDCCD}"/>
    <cellStyle name="Título 4" xfId="6" builtinId="19" customBuiltin="1"/>
    <cellStyle name="Título 4 2" xfId="260" xr:uid="{BB2404A1-2A53-4A2C-BE60-729366B8E993}"/>
    <cellStyle name="Título 5" xfId="261" xr:uid="{A4E2F57E-EEE4-4D66-B1B9-1A8F9672486A}"/>
    <cellStyle name="Titulo1" xfId="262" xr:uid="{389E03AF-9BC4-4279-BCCF-3CB582DD13B6}"/>
    <cellStyle name="Titulo2" xfId="263" xr:uid="{4F402BC1-FF80-4E35-872D-A3D69179BD99}"/>
    <cellStyle name="Total" xfId="18" builtinId="25" customBuiltin="1"/>
    <cellStyle name="Total 2" xfId="264" xr:uid="{11CF1246-2E94-4BC0-B6E8-484605C670C9}"/>
    <cellStyle name="Total 2 2" xfId="265" xr:uid="{C8DC1F56-1505-4280-ABAA-B0177ADD6EB3}"/>
    <cellStyle name="Total 2 3" xfId="266" xr:uid="{EE22A6E0-5F98-47EA-9936-D89CFF38B2D6}"/>
    <cellStyle name="Total 2 4" xfId="267" xr:uid="{56F0C629-9509-4B68-A7F0-0D61CB37B1E9}"/>
    <cellStyle name="Total 2 5" xfId="268" xr:uid="{4E1A1C76-13CB-4F18-939B-15BFC04CE426}"/>
    <cellStyle name="Total 2 6" xfId="269" xr:uid="{19789631-D5A3-4549-B13B-812BC4C4FFFB}"/>
    <cellStyle name="Total 2 7" xfId="270" xr:uid="{F6578328-40E5-43AD-9F0C-74B286057552}"/>
    <cellStyle name="Total 2 8" xfId="271" xr:uid="{0F91D141-FF9A-43C6-A87C-C6438118286C}"/>
    <cellStyle name="Total 3" xfId="272" xr:uid="{26FF1E3C-D6DD-4290-BDFD-E854414FE83A}"/>
    <cellStyle name="Total 4" xfId="273" xr:uid="{BD94220C-09F9-4501-A7BA-29E255DF9ACB}"/>
    <cellStyle name="Total 5" xfId="274" xr:uid="{909EA627-C792-45C3-8F8D-70C84A39353F}"/>
    <cellStyle name="Total 6" xfId="275" xr:uid="{528D1264-4D4B-44B0-AB53-0EC6F6DDBAAD}"/>
    <cellStyle name="Total 7" xfId="276" xr:uid="{DE0076AF-2540-4A62-82D1-366548B5DDA6}"/>
    <cellStyle name="Total 8" xfId="277" xr:uid="{1FF68C77-180B-40CE-8ADD-E702F9FF65EE}"/>
    <cellStyle name="Vírgula" xfId="1" builtinId="3"/>
    <cellStyle name="Vírgula 10" xfId="279" xr:uid="{E0CD87D0-0597-4B2E-8D3E-D9E4828F11D4}"/>
    <cellStyle name="Vírgula 10 2" xfId="291" xr:uid="{8C9B287A-F826-4B0D-BF9B-1828F80FF52A}"/>
    <cellStyle name="Vírgula 10 2 2" xfId="306" xr:uid="{BB6D2593-3C3F-4B9F-8901-BCBE04787961}"/>
    <cellStyle name="Vírgula 10 2 3" xfId="321" xr:uid="{0481BF69-F0EE-40F7-A967-F45A7E02BB64}"/>
    <cellStyle name="Vírgula 2" xfId="43" xr:uid="{42E6D6F0-76D6-4BA7-AB57-2D8EEFC1122C}"/>
    <cellStyle name="Vírgula 2 2" xfId="281" xr:uid="{7BAF3C54-233A-473D-9D18-63B90D30358D}"/>
    <cellStyle name="Vírgula 2 2 2" xfId="290" xr:uid="{E0F5FE6B-72F1-4137-A09F-ECF9445637F4}"/>
    <cellStyle name="Vírgula 2 2 3" xfId="298" xr:uid="{2BE7838A-DDA7-4FFE-B700-5DDF560A79CA}"/>
    <cellStyle name="Vírgula 2 2 4" xfId="313" xr:uid="{276D14D4-B04F-47B8-A07B-78B14F29AE6E}"/>
    <cellStyle name="Vírgula 2 3" xfId="282" xr:uid="{1131D4B8-6836-4507-A266-890BAD87FC8D}"/>
    <cellStyle name="Vírgula 2 3 2" xfId="299" xr:uid="{5FB3000F-E80C-4D21-BBEC-539CC3F51EF6}"/>
    <cellStyle name="Vírgula 2 3 3" xfId="314" xr:uid="{79934C1F-FB0B-4D1F-B4D0-52D5BDC88281}"/>
    <cellStyle name="Vírgula 2 4" xfId="283" xr:uid="{AAE468A8-2B81-4B84-A40B-351C8D3A5605}"/>
    <cellStyle name="Vírgula 2 4 2" xfId="300" xr:uid="{9682A000-110A-40F8-9D4D-8369CDC3E98A}"/>
    <cellStyle name="Vírgula 2 4 3" xfId="315" xr:uid="{B3EB20AC-B308-4364-8B7A-BA04BDAE6A9A}"/>
    <cellStyle name="Vírgula 2 5" xfId="284" xr:uid="{FB960442-2228-4552-935C-7D16C4A3FD63}"/>
    <cellStyle name="Vírgula 2 5 2" xfId="301" xr:uid="{297EF703-5EC8-45B0-A3F3-F7125F3B6A36}"/>
    <cellStyle name="Vírgula 2 5 3" xfId="316" xr:uid="{F6C9C6AA-6BC6-4525-B023-CBB714986FA8}"/>
    <cellStyle name="Vírgula 2 6" xfId="285" xr:uid="{9415F077-4EB2-4564-B380-EDDAA4FB488F}"/>
    <cellStyle name="Vírgula 2 6 2" xfId="302" xr:uid="{93925069-07DB-4200-AF72-7764724843C0}"/>
    <cellStyle name="Vírgula 2 6 3" xfId="317" xr:uid="{736ABD85-29EE-4F8A-B19C-172AEF211545}"/>
    <cellStyle name="Vírgula 2 7" xfId="286" xr:uid="{9F9EAFE0-3FC5-4526-9972-08DD672C8B7E}"/>
    <cellStyle name="Vírgula 2 7 2" xfId="303" xr:uid="{AF19D6CA-0C72-437D-B795-1F26192D895C}"/>
    <cellStyle name="Vírgula 2 7 3" xfId="318" xr:uid="{5D861045-C6BF-44D5-BF2C-A10F49ABEE05}"/>
    <cellStyle name="Vírgula 2 8" xfId="287" xr:uid="{266B9FAD-D34F-4592-994B-D625CD1CD172}"/>
    <cellStyle name="Vírgula 2 8 2" xfId="304" xr:uid="{9B389981-2554-4FC3-B2E3-8652F59D8A10}"/>
    <cellStyle name="Vírgula 2 8 3" xfId="319" xr:uid="{589D7DCD-7CCA-4963-8D1E-74C90A73DD3B}"/>
    <cellStyle name="Vírgula 2 9" xfId="280" xr:uid="{14D87F5C-1901-4097-BDBB-D92A75169B47}"/>
    <cellStyle name="Vírgula 3" xfId="44" xr:uid="{CA0BB5F9-CF6A-4CD3-AAF3-4165DA6ACD66}"/>
    <cellStyle name="Vírgula 3 4" xfId="288" xr:uid="{A58201F2-59E5-4C34-A1DF-9650ED403B90}"/>
    <cellStyle name="Vírgula 3 4 2" xfId="305" xr:uid="{8400F9B6-9E87-4224-A2DA-2F12FE69ED25}"/>
    <cellStyle name="Vírgula 3 4 3" xfId="320" xr:uid="{44B2B9D7-276F-464A-89D9-A65590B165DB}"/>
    <cellStyle name="Vírgula 4" xfId="278" xr:uid="{012F0918-F295-46E7-A408-E88EE75B807D}"/>
    <cellStyle name="Vírgula 5" xfId="297" xr:uid="{397A7132-0551-4659-867A-DE4F738A02C5}"/>
    <cellStyle name="Vírgula 6" xfId="312" xr:uid="{9A906585-F662-4914-BEC1-C6C712E189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showGridLines="0" tabSelected="1" view="pageBreakPreview" topLeftCell="C55" zoomScale="86" zoomScaleNormal="77" zoomScaleSheetLayoutView="86" workbookViewId="0">
      <selection activeCell="N71" sqref="N71:N73"/>
    </sheetView>
  </sheetViews>
  <sheetFormatPr defaultRowHeight="15"/>
  <cols>
    <col min="1" max="1" width="58" style="1" customWidth="1"/>
    <col min="2" max="4" width="16.5703125" style="1" customWidth="1"/>
    <col min="5" max="5" width="15.85546875" style="1" customWidth="1"/>
    <col min="6" max="8" width="16.5703125" style="1" customWidth="1"/>
    <col min="9" max="12" width="16.7109375" style="1" customWidth="1"/>
    <col min="13" max="13" width="16.85546875" style="1" customWidth="1"/>
    <col min="14" max="14" width="18.140625" style="1" customWidth="1"/>
    <col min="15" max="16384" width="9.140625" style="1"/>
  </cols>
  <sheetData>
    <row r="1" spans="1:15" ht="24.95" customHeight="1">
      <c r="A1" s="19" t="s">
        <v>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ht="24.9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ht="21">
      <c r="A3" s="22" t="s">
        <v>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5" ht="21">
      <c r="A4" s="22" t="s">
        <v>81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5" ht="15" customHeight="1"/>
    <row r="6" spans="1:15" ht="15" customHeight="1">
      <c r="A6" s="20" t="s">
        <v>36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</row>
    <row r="7" spans="1:15" ht="15" customHeight="1">
      <c r="A7" s="21"/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3" t="s">
        <v>13</v>
      </c>
      <c r="L7" s="3" t="s">
        <v>13</v>
      </c>
      <c r="M7" s="3" t="s">
        <v>13</v>
      </c>
      <c r="N7" s="3" t="s">
        <v>13</v>
      </c>
    </row>
    <row r="8" spans="1:15" ht="15" customHeight="1">
      <c r="A8" s="4" t="s">
        <v>14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5" t="s">
        <v>15</v>
      </c>
      <c r="N8" s="5" t="s">
        <v>15</v>
      </c>
    </row>
    <row r="9" spans="1:15" ht="15" customHeight="1">
      <c r="A9" s="4" t="s">
        <v>37</v>
      </c>
      <c r="B9" s="6">
        <v>6267679</v>
      </c>
      <c r="C9" s="6">
        <v>6267679</v>
      </c>
      <c r="D9" s="6">
        <v>6267679</v>
      </c>
      <c r="E9" s="6">
        <v>6267679</v>
      </c>
      <c r="F9" s="6">
        <v>6267679</v>
      </c>
      <c r="G9" s="6">
        <v>6267679</v>
      </c>
      <c r="H9" s="6">
        <v>6267679</v>
      </c>
      <c r="I9" s="6">
        <v>6267679</v>
      </c>
      <c r="J9" s="6">
        <v>6267679</v>
      </c>
      <c r="K9" s="6">
        <v>6267679</v>
      </c>
      <c r="L9" s="6">
        <v>6267679</v>
      </c>
      <c r="M9" s="6">
        <v>6597679</v>
      </c>
      <c r="N9" s="6">
        <f>SUM(B9:M9)</f>
        <v>75542148</v>
      </c>
      <c r="O9" s="18"/>
    </row>
    <row r="10" spans="1:15" ht="15" customHeight="1">
      <c r="A10" s="4" t="s">
        <v>38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ref="N10:N66" si="0">SUM(B10:M10)</f>
        <v>0</v>
      </c>
      <c r="O10" s="18"/>
    </row>
    <row r="11" spans="1:15" ht="15" customHeight="1">
      <c r="A11" s="4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0"/>
        <v>0</v>
      </c>
      <c r="O11" s="18"/>
    </row>
    <row r="12" spans="1:15" ht="15" customHeight="1">
      <c r="A12" s="9" t="s">
        <v>40</v>
      </c>
      <c r="B12" s="10">
        <v>6267679</v>
      </c>
      <c r="C12" s="10">
        <v>6267679</v>
      </c>
      <c r="D12" s="10">
        <v>6267679</v>
      </c>
      <c r="E12" s="10">
        <v>6267679</v>
      </c>
      <c r="F12" s="10">
        <v>6267679</v>
      </c>
      <c r="G12" s="10">
        <v>6267679</v>
      </c>
      <c r="H12" s="10">
        <v>6267679</v>
      </c>
      <c r="I12" s="10">
        <v>6267679</v>
      </c>
      <c r="J12" s="10">
        <v>6267679</v>
      </c>
      <c r="K12" s="10">
        <v>6267679</v>
      </c>
      <c r="L12" s="10">
        <v>6267679</v>
      </c>
      <c r="M12" s="10">
        <v>6597679</v>
      </c>
      <c r="N12" s="10">
        <f t="shared" si="0"/>
        <v>75542148</v>
      </c>
      <c r="O12" s="18"/>
    </row>
    <row r="13" spans="1:15" ht="15" customHeight="1">
      <c r="A13" s="4" t="s">
        <v>16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0"/>
        <v>0</v>
      </c>
      <c r="O13" s="18"/>
    </row>
    <row r="14" spans="1:15" ht="15" customHeight="1">
      <c r="A14" s="4" t="s">
        <v>17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0</v>
      </c>
      <c r="O14" s="18"/>
    </row>
    <row r="15" spans="1:15" ht="15" customHeight="1">
      <c r="A15" s="9" t="s">
        <v>41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f t="shared" si="0"/>
        <v>0</v>
      </c>
      <c r="O15" s="18"/>
    </row>
    <row r="16" spans="1:15" ht="15" customHeight="1">
      <c r="A16" s="4" t="s">
        <v>42</v>
      </c>
      <c r="B16" s="6">
        <v>116011.06</v>
      </c>
      <c r="C16" s="6">
        <v>102021.48</v>
      </c>
      <c r="D16" s="6">
        <v>134726.93</v>
      </c>
      <c r="E16" s="6">
        <v>109124.38</v>
      </c>
      <c r="F16" s="6">
        <v>139583.04000000001</v>
      </c>
      <c r="G16" s="6">
        <v>135076.88</v>
      </c>
      <c r="H16" s="6">
        <v>138894.28</v>
      </c>
      <c r="I16" s="6">
        <v>151934.09</v>
      </c>
      <c r="J16" s="6">
        <v>129601.01</v>
      </c>
      <c r="K16" s="6">
        <v>132329.22</v>
      </c>
      <c r="L16" s="6">
        <v>121904.48</v>
      </c>
      <c r="M16" s="6">
        <v>129151.77</v>
      </c>
      <c r="N16" s="6">
        <f t="shared" si="0"/>
        <v>1540358.6199999999</v>
      </c>
      <c r="O16" s="18"/>
    </row>
    <row r="17" spans="1:15" s="12" customFormat="1" ht="15" customHeight="1">
      <c r="A17" s="8" t="s">
        <v>43</v>
      </c>
      <c r="B17" s="7">
        <v>1400</v>
      </c>
      <c r="C17" s="7">
        <v>1400</v>
      </c>
      <c r="D17" s="7">
        <v>1400</v>
      </c>
      <c r="E17" s="7">
        <v>1400</v>
      </c>
      <c r="F17" s="7">
        <v>1400</v>
      </c>
      <c r="G17" s="7">
        <v>1400</v>
      </c>
      <c r="H17" s="7">
        <v>1400</v>
      </c>
      <c r="I17" s="7">
        <v>1400</v>
      </c>
      <c r="J17" s="7">
        <v>1400</v>
      </c>
      <c r="K17" s="7">
        <v>1400</v>
      </c>
      <c r="L17" s="7">
        <v>1400</v>
      </c>
      <c r="M17" s="7">
        <v>1400</v>
      </c>
      <c r="N17" s="7">
        <f t="shared" si="0"/>
        <v>16800</v>
      </c>
      <c r="O17" s="18"/>
    </row>
    <row r="18" spans="1:15" ht="15" customHeight="1">
      <c r="A18" s="4" t="s">
        <v>44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0"/>
        <v>0</v>
      </c>
      <c r="O18" s="18"/>
    </row>
    <row r="19" spans="1:15" ht="15" customHeight="1">
      <c r="A19" s="4" t="s">
        <v>45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0"/>
        <v>0</v>
      </c>
      <c r="O19" s="18"/>
    </row>
    <row r="20" spans="1:15" ht="15" customHeight="1">
      <c r="A20" s="4" t="s">
        <v>46</v>
      </c>
      <c r="B20" s="6">
        <v>1400</v>
      </c>
      <c r="C20" s="6">
        <v>1400</v>
      </c>
      <c r="D20" s="6">
        <v>1400</v>
      </c>
      <c r="E20" s="6">
        <v>1400</v>
      </c>
      <c r="F20" s="6">
        <v>1400</v>
      </c>
      <c r="G20" s="6">
        <v>1400</v>
      </c>
      <c r="H20" s="6">
        <v>1400</v>
      </c>
      <c r="I20" s="6">
        <v>1400</v>
      </c>
      <c r="J20" s="6">
        <v>1400</v>
      </c>
      <c r="K20" s="6">
        <v>1400</v>
      </c>
      <c r="L20" s="6">
        <v>1400</v>
      </c>
      <c r="M20" s="6">
        <v>1400</v>
      </c>
      <c r="N20" s="6">
        <f t="shared" si="0"/>
        <v>16800</v>
      </c>
      <c r="O20" s="18"/>
    </row>
    <row r="21" spans="1:15" ht="15" customHeight="1">
      <c r="A21" s="4" t="s">
        <v>47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0"/>
        <v>0</v>
      </c>
      <c r="O21" s="18"/>
    </row>
    <row r="22" spans="1:15" s="12" customFormat="1" ht="15" customHeight="1">
      <c r="A22" s="8" t="s">
        <v>48</v>
      </c>
      <c r="B22" s="7">
        <v>1619.6</v>
      </c>
      <c r="C22" s="7">
        <v>380.53</v>
      </c>
      <c r="D22" s="7">
        <v>120.05</v>
      </c>
      <c r="E22" s="7">
        <v>176.92</v>
      </c>
      <c r="F22" s="7">
        <v>120.74</v>
      </c>
      <c r="G22" s="7">
        <v>169.45</v>
      </c>
      <c r="H22" s="7">
        <v>157.5</v>
      </c>
      <c r="I22" s="7">
        <v>200.34</v>
      </c>
      <c r="J22" s="7">
        <v>229.73</v>
      </c>
      <c r="K22" s="7">
        <v>229.75</v>
      </c>
      <c r="L22" s="7">
        <v>269.72000000000003</v>
      </c>
      <c r="M22" s="7">
        <f>M25</f>
        <v>0.02</v>
      </c>
      <c r="N22" s="7">
        <f t="shared" si="0"/>
        <v>3674.35</v>
      </c>
      <c r="O22" s="18"/>
    </row>
    <row r="23" spans="1:15" ht="15" customHeight="1">
      <c r="A23" s="4" t="s">
        <v>49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f t="shared" si="0"/>
        <v>0</v>
      </c>
      <c r="O23" s="18"/>
    </row>
    <row r="24" spans="1:15" ht="15" customHeight="1">
      <c r="A24" s="4" t="s">
        <v>50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f t="shared" si="0"/>
        <v>0</v>
      </c>
      <c r="O24" s="18"/>
    </row>
    <row r="25" spans="1:15" ht="15" customHeight="1">
      <c r="A25" s="4" t="s">
        <v>18</v>
      </c>
      <c r="B25" s="6">
        <v>1619.6</v>
      </c>
      <c r="C25" s="6">
        <v>380.53</v>
      </c>
      <c r="D25" s="6">
        <v>120.05</v>
      </c>
      <c r="E25" s="6">
        <v>176.92</v>
      </c>
      <c r="F25" s="6">
        <v>120.74</v>
      </c>
      <c r="G25" s="6">
        <v>169.45</v>
      </c>
      <c r="H25" s="6">
        <v>157.5</v>
      </c>
      <c r="I25" s="6">
        <v>200.34</v>
      </c>
      <c r="J25" s="6">
        <v>229.73</v>
      </c>
      <c r="K25" s="6">
        <v>229.75</v>
      </c>
      <c r="L25" s="6">
        <v>269.72000000000003</v>
      </c>
      <c r="M25" s="6">
        <v>0.02</v>
      </c>
      <c r="N25" s="6">
        <f t="shared" si="0"/>
        <v>3674.35</v>
      </c>
      <c r="O25" s="18"/>
    </row>
    <row r="26" spans="1:15" ht="15" customHeight="1">
      <c r="A26" s="9" t="s">
        <v>51</v>
      </c>
      <c r="B26" s="10">
        <v>119030.66</v>
      </c>
      <c r="C26" s="10">
        <v>103802.01</v>
      </c>
      <c r="D26" s="10">
        <v>136246.98000000001</v>
      </c>
      <c r="E26" s="10">
        <v>110701.3</v>
      </c>
      <c r="F26" s="10">
        <v>141103.78</v>
      </c>
      <c r="G26" s="10">
        <v>136646.32999999999</v>
      </c>
      <c r="H26" s="10">
        <v>140451.78</v>
      </c>
      <c r="I26" s="10">
        <v>153534.43</v>
      </c>
      <c r="J26" s="10">
        <v>131230.74</v>
      </c>
      <c r="K26" s="10">
        <v>133958.97</v>
      </c>
      <c r="L26" s="10">
        <v>123574.2</v>
      </c>
      <c r="M26" s="10">
        <f>M16+M17+M22</f>
        <v>130551.79000000001</v>
      </c>
      <c r="N26" s="10">
        <f t="shared" si="0"/>
        <v>1560832.97</v>
      </c>
      <c r="O26" s="18"/>
    </row>
    <row r="27" spans="1:15" ht="15" customHeight="1">
      <c r="A27" s="9" t="s">
        <v>52</v>
      </c>
      <c r="B27" s="10">
        <v>6386709.6600000001</v>
      </c>
      <c r="C27" s="10">
        <v>6371481.0099999998</v>
      </c>
      <c r="D27" s="10">
        <v>6403925.9800000004</v>
      </c>
      <c r="E27" s="10">
        <v>6378380.2999999998</v>
      </c>
      <c r="F27" s="10">
        <v>6408782.7800000003</v>
      </c>
      <c r="G27" s="10">
        <v>6404325.3300000001</v>
      </c>
      <c r="H27" s="10">
        <v>6408130.7800000003</v>
      </c>
      <c r="I27" s="10">
        <v>6421213.4299999997</v>
      </c>
      <c r="J27" s="10">
        <v>6398909.7400000002</v>
      </c>
      <c r="K27" s="10">
        <v>6401637.9699999997</v>
      </c>
      <c r="L27" s="10">
        <v>6391253.2000000002</v>
      </c>
      <c r="M27" s="10">
        <f>M26+M12</f>
        <v>6728230.79</v>
      </c>
      <c r="N27" s="10">
        <f t="shared" si="0"/>
        <v>77102980.970000014</v>
      </c>
      <c r="O27" s="18"/>
    </row>
    <row r="28" spans="1:15" ht="15" customHeight="1">
      <c r="A28" s="4" t="s">
        <v>19</v>
      </c>
      <c r="B28" s="6" t="s">
        <v>15</v>
      </c>
      <c r="C28" s="6" t="s">
        <v>15</v>
      </c>
      <c r="D28" s="6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6" t="s">
        <v>15</v>
      </c>
      <c r="J28" s="6" t="s">
        <v>15</v>
      </c>
      <c r="K28" s="6" t="s">
        <v>15</v>
      </c>
      <c r="L28" s="6" t="s">
        <v>15</v>
      </c>
      <c r="M28" s="6" t="s">
        <v>15</v>
      </c>
      <c r="N28" s="6">
        <f t="shared" si="0"/>
        <v>0</v>
      </c>
      <c r="O28" s="18"/>
    </row>
    <row r="29" spans="1:15" s="12" customFormat="1" ht="15" customHeight="1">
      <c r="A29" s="8" t="s">
        <v>20</v>
      </c>
      <c r="B29" s="7">
        <v>1783807.81</v>
      </c>
      <c r="C29" s="7">
        <v>1991987.64</v>
      </c>
      <c r="D29" s="7">
        <v>1981108.64</v>
      </c>
      <c r="E29" s="7">
        <v>1945383.24</v>
      </c>
      <c r="F29" s="7">
        <v>2023306.46</v>
      </c>
      <c r="G29" s="7">
        <v>2059093.58</v>
      </c>
      <c r="H29" s="7">
        <v>1928702.25</v>
      </c>
      <c r="I29" s="7">
        <v>2141791.6</v>
      </c>
      <c r="J29" s="7">
        <v>1995424.65</v>
      </c>
      <c r="K29" s="7">
        <v>2117505.63</v>
      </c>
      <c r="L29" s="7">
        <v>2126357.38</v>
      </c>
      <c r="M29" s="7">
        <f>SUM(M30:M35)+M36</f>
        <v>2556187.81</v>
      </c>
      <c r="N29" s="7">
        <f t="shared" si="0"/>
        <v>24650656.689999994</v>
      </c>
      <c r="O29" s="18"/>
    </row>
    <row r="30" spans="1:15" ht="15" customHeight="1">
      <c r="A30" s="4" t="s">
        <v>21</v>
      </c>
      <c r="B30" s="6">
        <v>1218590.6599999999</v>
      </c>
      <c r="C30" s="6">
        <v>1350249.72</v>
      </c>
      <c r="D30" s="6">
        <v>1334469.3999999999</v>
      </c>
      <c r="E30" s="6">
        <v>1354992.38</v>
      </c>
      <c r="F30" s="6">
        <v>1378755.12</v>
      </c>
      <c r="G30" s="6">
        <v>1375976.43</v>
      </c>
      <c r="H30" s="6">
        <v>1305785.73</v>
      </c>
      <c r="I30" s="6">
        <v>1346726.77</v>
      </c>
      <c r="J30" s="6">
        <v>1365116.46</v>
      </c>
      <c r="K30" s="6">
        <v>1432199.92</v>
      </c>
      <c r="L30" s="6">
        <v>1430235.52</v>
      </c>
      <c r="M30" s="6">
        <v>1701859.49</v>
      </c>
      <c r="N30" s="6">
        <f t="shared" si="0"/>
        <v>16594957.599999998</v>
      </c>
      <c r="O30" s="18"/>
    </row>
    <row r="31" spans="1:15" ht="15" customHeight="1">
      <c r="A31" s="4" t="s">
        <v>23</v>
      </c>
      <c r="B31" s="6">
        <v>188071.08</v>
      </c>
      <c r="C31" s="6">
        <v>180245.3</v>
      </c>
      <c r="D31" s="6">
        <v>205636.25</v>
      </c>
      <c r="E31" s="6">
        <v>193403.78</v>
      </c>
      <c r="F31" s="6">
        <v>232014.98</v>
      </c>
      <c r="G31" s="6">
        <v>204327.43</v>
      </c>
      <c r="H31" s="6">
        <v>194289.5</v>
      </c>
      <c r="I31" s="6">
        <v>215976.21</v>
      </c>
      <c r="J31" s="6">
        <v>205075.59</v>
      </c>
      <c r="K31" s="6">
        <v>206429.79</v>
      </c>
      <c r="L31" s="6">
        <v>204490.34</v>
      </c>
      <c r="M31" s="6">
        <v>285460.90000000002</v>
      </c>
      <c r="N31" s="6">
        <f t="shared" si="0"/>
        <v>2515421.15</v>
      </c>
      <c r="O31" s="18"/>
    </row>
    <row r="32" spans="1:15" ht="15" customHeight="1">
      <c r="A32" s="4" t="s">
        <v>53</v>
      </c>
      <c r="B32" s="6">
        <v>2436.7600000000002</v>
      </c>
      <c r="C32" s="6">
        <v>17300.37</v>
      </c>
      <c r="D32" s="6">
        <v>517.25</v>
      </c>
      <c r="E32" s="6">
        <v>1379</v>
      </c>
      <c r="F32" s="6">
        <v>743.99</v>
      </c>
      <c r="G32" s="6">
        <v>852.45</v>
      </c>
      <c r="H32" s="6">
        <v>4089.41</v>
      </c>
      <c r="I32" s="6">
        <v>20779.78</v>
      </c>
      <c r="J32" s="6">
        <v>558.92999999999995</v>
      </c>
      <c r="K32" s="6">
        <v>242.91</v>
      </c>
      <c r="L32" s="6">
        <v>13374.27</v>
      </c>
      <c r="M32" s="6">
        <v>17537.27</v>
      </c>
      <c r="N32" s="6">
        <f t="shared" si="0"/>
        <v>79812.39</v>
      </c>
      <c r="O32" s="18"/>
    </row>
    <row r="33" spans="1:15" ht="15" customHeight="1">
      <c r="A33" s="4" t="s">
        <v>22</v>
      </c>
      <c r="B33" s="6">
        <v>117922.79</v>
      </c>
      <c r="C33" s="6">
        <v>131865.26</v>
      </c>
      <c r="D33" s="6">
        <v>130500.49</v>
      </c>
      <c r="E33" s="6">
        <v>128629.85</v>
      </c>
      <c r="F33" s="6">
        <v>133536.03</v>
      </c>
      <c r="G33" s="6">
        <v>135857.57999999999</v>
      </c>
      <c r="H33" s="6">
        <v>130204.5</v>
      </c>
      <c r="I33" s="6">
        <v>128127.53</v>
      </c>
      <c r="J33" s="6">
        <v>128740.72</v>
      </c>
      <c r="K33" s="6">
        <v>142440.85999999999</v>
      </c>
      <c r="L33" s="6">
        <v>136387.44</v>
      </c>
      <c r="M33" s="6">
        <v>162105.31</v>
      </c>
      <c r="N33" s="6">
        <f t="shared" si="0"/>
        <v>1606318.3599999999</v>
      </c>
      <c r="O33" s="18"/>
    </row>
    <row r="34" spans="1:15" ht="15" customHeight="1">
      <c r="A34" s="4" t="s">
        <v>54</v>
      </c>
      <c r="B34" s="6">
        <v>-7881.02</v>
      </c>
      <c r="C34" s="6">
        <v>-5730.73</v>
      </c>
      <c r="D34" s="6">
        <v>-9074.76</v>
      </c>
      <c r="E34" s="6">
        <v>-11455.65</v>
      </c>
      <c r="F34" s="6">
        <v>-14035.56</v>
      </c>
      <c r="G34" s="6">
        <v>22523.1</v>
      </c>
      <c r="H34" s="6">
        <v>755.52</v>
      </c>
      <c r="I34" s="6">
        <v>130686.69</v>
      </c>
      <c r="J34" s="6">
        <v>17437.03</v>
      </c>
      <c r="K34" s="6">
        <v>-91.19</v>
      </c>
      <c r="L34" s="6">
        <v>40256.19</v>
      </c>
      <c r="M34" s="6">
        <v>12726.77</v>
      </c>
      <c r="N34" s="6">
        <f t="shared" si="0"/>
        <v>176116.38999999998</v>
      </c>
      <c r="O34" s="18"/>
    </row>
    <row r="35" spans="1:15" ht="15" customHeight="1">
      <c r="A35" s="4" t="s">
        <v>55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2383.63</v>
      </c>
      <c r="L35" s="6">
        <v>-2383.63</v>
      </c>
      <c r="M35" s="6">
        <v>0</v>
      </c>
      <c r="N35" s="6">
        <f t="shared" si="0"/>
        <v>0</v>
      </c>
      <c r="O35" s="18"/>
    </row>
    <row r="36" spans="1:15" s="12" customFormat="1" ht="15" customHeight="1">
      <c r="A36" s="8" t="s">
        <v>56</v>
      </c>
      <c r="B36" s="7">
        <v>264667.53999999998</v>
      </c>
      <c r="C36" s="7">
        <v>318057.71999999997</v>
      </c>
      <c r="D36" s="7">
        <v>319060.01</v>
      </c>
      <c r="E36" s="7">
        <v>278433.88</v>
      </c>
      <c r="F36" s="7">
        <v>292291.90000000002</v>
      </c>
      <c r="G36" s="7">
        <v>319556.59000000003</v>
      </c>
      <c r="H36" s="7">
        <v>293577.59000000003</v>
      </c>
      <c r="I36" s="7">
        <v>299494.62</v>
      </c>
      <c r="J36" s="7">
        <v>278495.92</v>
      </c>
      <c r="K36" s="7">
        <v>333899.71000000002</v>
      </c>
      <c r="L36" s="7">
        <v>303997.25</v>
      </c>
      <c r="M36" s="7">
        <f>SUM(M37:M38)</f>
        <v>376498.07</v>
      </c>
      <c r="N36" s="7">
        <f t="shared" si="0"/>
        <v>3678030.8</v>
      </c>
      <c r="O36" s="18"/>
    </row>
    <row r="37" spans="1:15" ht="15" customHeight="1">
      <c r="A37" s="4" t="s">
        <v>57</v>
      </c>
      <c r="B37" s="6">
        <v>114045.72</v>
      </c>
      <c r="C37" s="6">
        <v>125432.24</v>
      </c>
      <c r="D37" s="6">
        <v>119370.29</v>
      </c>
      <c r="E37" s="6">
        <v>120251.89</v>
      </c>
      <c r="F37" s="6">
        <v>123499.2</v>
      </c>
      <c r="G37" s="6">
        <v>130897.73</v>
      </c>
      <c r="H37" s="6">
        <v>123134.2</v>
      </c>
      <c r="I37" s="6">
        <v>129914.07</v>
      </c>
      <c r="J37" s="6">
        <v>123118.61</v>
      </c>
      <c r="K37" s="6">
        <v>139972.59</v>
      </c>
      <c r="L37" s="6">
        <v>136012.68</v>
      </c>
      <c r="M37" s="6">
        <v>125097.25</v>
      </c>
      <c r="N37" s="6">
        <f t="shared" si="0"/>
        <v>1510746.47</v>
      </c>
      <c r="O37" s="18"/>
    </row>
    <row r="38" spans="1:15" ht="15" customHeight="1">
      <c r="A38" s="4" t="s">
        <v>58</v>
      </c>
      <c r="B38" s="6">
        <v>150621.82</v>
      </c>
      <c r="C38" s="6">
        <v>192625.48</v>
      </c>
      <c r="D38" s="6">
        <v>199689.72</v>
      </c>
      <c r="E38" s="6">
        <v>158181.99</v>
      </c>
      <c r="F38" s="6">
        <v>168792.7</v>
      </c>
      <c r="G38" s="6">
        <v>188658.86</v>
      </c>
      <c r="H38" s="6">
        <v>170443.39</v>
      </c>
      <c r="I38" s="6">
        <v>169580.55</v>
      </c>
      <c r="J38" s="6">
        <v>155377.31</v>
      </c>
      <c r="K38" s="6">
        <v>193927.12</v>
      </c>
      <c r="L38" s="6">
        <v>167984.57</v>
      </c>
      <c r="M38" s="6">
        <v>251400.82</v>
      </c>
      <c r="N38" s="6">
        <f t="shared" si="0"/>
        <v>2167284.33</v>
      </c>
      <c r="O38" s="18"/>
    </row>
    <row r="39" spans="1:15" s="12" customFormat="1" ht="15" customHeight="1">
      <c r="A39" s="8" t="s">
        <v>24</v>
      </c>
      <c r="B39" s="7">
        <v>2915502.38</v>
      </c>
      <c r="C39" s="7">
        <v>2686288.3</v>
      </c>
      <c r="D39" s="7">
        <v>2634341.88</v>
      </c>
      <c r="E39" s="7">
        <v>2820413.62</v>
      </c>
      <c r="F39" s="7">
        <v>2339854.17</v>
      </c>
      <c r="G39" s="7">
        <v>2873553.57</v>
      </c>
      <c r="H39" s="7">
        <v>3028856.4</v>
      </c>
      <c r="I39" s="7">
        <v>2929814.51</v>
      </c>
      <c r="J39" s="7">
        <v>2998162.64</v>
      </c>
      <c r="K39" s="7">
        <v>3018326.64</v>
      </c>
      <c r="L39" s="7">
        <v>3500630.88</v>
      </c>
      <c r="M39" s="7">
        <v>4261087.24</v>
      </c>
      <c r="N39" s="7">
        <f t="shared" si="0"/>
        <v>36006832.229999997</v>
      </c>
      <c r="O39" s="18"/>
    </row>
    <row r="40" spans="1:15" s="12" customFormat="1" ht="15" customHeight="1">
      <c r="A40" s="8" t="s">
        <v>25</v>
      </c>
      <c r="B40" s="7">
        <v>2268236.85</v>
      </c>
      <c r="C40" s="7">
        <v>2057347.73</v>
      </c>
      <c r="D40" s="7">
        <v>2010901.23</v>
      </c>
      <c r="E40" s="7">
        <v>2128953.36</v>
      </c>
      <c r="F40" s="7">
        <v>1607998.07</v>
      </c>
      <c r="G40" s="7">
        <v>2222268.0499999998</v>
      </c>
      <c r="H40" s="7">
        <v>2307746.5299999998</v>
      </c>
      <c r="I40" s="7">
        <v>2240542.5299999998</v>
      </c>
      <c r="J40" s="7">
        <v>2318862.46</v>
      </c>
      <c r="K40" s="7">
        <v>2302882.56</v>
      </c>
      <c r="L40" s="7">
        <v>2397851</v>
      </c>
      <c r="M40" s="7">
        <v>2540177.08</v>
      </c>
      <c r="N40" s="7">
        <f t="shared" si="0"/>
        <v>26403767.449999996</v>
      </c>
      <c r="O40" s="18"/>
    </row>
    <row r="41" spans="1:15" ht="15" customHeight="1">
      <c r="A41" s="4" t="s">
        <v>26</v>
      </c>
      <c r="B41" s="6">
        <v>2268236.85</v>
      </c>
      <c r="C41" s="6">
        <v>2057347.73</v>
      </c>
      <c r="D41" s="6">
        <v>2010901.23</v>
      </c>
      <c r="E41" s="6">
        <v>2128953.36</v>
      </c>
      <c r="F41" s="6">
        <v>1607998.07</v>
      </c>
      <c r="G41" s="6">
        <v>2222268.0499999998</v>
      </c>
      <c r="H41" s="6">
        <v>2307746.5299999998</v>
      </c>
      <c r="I41" s="6">
        <v>2240542.5299999998</v>
      </c>
      <c r="J41" s="6">
        <v>2318862.46</v>
      </c>
      <c r="K41" s="6">
        <v>2302882.56</v>
      </c>
      <c r="L41" s="6">
        <v>2397851</v>
      </c>
      <c r="M41" s="6">
        <v>2540177.08</v>
      </c>
      <c r="N41" s="6">
        <f t="shared" si="0"/>
        <v>26403767.449999996</v>
      </c>
      <c r="O41" s="18"/>
    </row>
    <row r="42" spans="1:15" ht="15" customHeight="1">
      <c r="A42" s="4" t="s">
        <v>27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f t="shared" si="0"/>
        <v>0</v>
      </c>
      <c r="O42" s="18"/>
    </row>
    <row r="43" spans="1:15" ht="15" customHeight="1">
      <c r="A43" s="4" t="s">
        <v>28</v>
      </c>
      <c r="B43" s="6">
        <v>647265.53</v>
      </c>
      <c r="C43" s="6">
        <v>628940.56999999995</v>
      </c>
      <c r="D43" s="6">
        <v>623440.65</v>
      </c>
      <c r="E43" s="6">
        <v>691460.26</v>
      </c>
      <c r="F43" s="6">
        <v>731856.1</v>
      </c>
      <c r="G43" s="6">
        <v>651285.52</v>
      </c>
      <c r="H43" s="6">
        <v>721109.87</v>
      </c>
      <c r="I43" s="6">
        <v>689271.98</v>
      </c>
      <c r="J43" s="6">
        <v>679300.18</v>
      </c>
      <c r="K43" s="6">
        <v>715444.08</v>
      </c>
      <c r="L43" s="6">
        <v>1102779.8799999999</v>
      </c>
      <c r="M43" s="6">
        <v>1720910.16</v>
      </c>
      <c r="N43" s="6">
        <f t="shared" si="0"/>
        <v>9603064.7799999993</v>
      </c>
      <c r="O43" s="18"/>
    </row>
    <row r="44" spans="1:15" s="12" customFormat="1" ht="15" customHeight="1">
      <c r="A44" s="8" t="s">
        <v>29</v>
      </c>
      <c r="B44" s="7">
        <v>839163.73</v>
      </c>
      <c r="C44" s="7">
        <v>882973.1</v>
      </c>
      <c r="D44" s="7">
        <v>920514.54</v>
      </c>
      <c r="E44" s="7">
        <v>797904.39</v>
      </c>
      <c r="F44" s="7">
        <v>1621714.68</v>
      </c>
      <c r="G44" s="7">
        <v>868043.45</v>
      </c>
      <c r="H44" s="7">
        <v>989712.91</v>
      </c>
      <c r="I44" s="7">
        <v>984920.99</v>
      </c>
      <c r="J44" s="7">
        <v>1199036.79</v>
      </c>
      <c r="K44" s="7">
        <v>1232780.55</v>
      </c>
      <c r="L44" s="7">
        <v>1104480.1399999999</v>
      </c>
      <c r="M44" s="7">
        <v>1340498.1399999999</v>
      </c>
      <c r="N44" s="7">
        <f t="shared" si="0"/>
        <v>12781743.410000004</v>
      </c>
      <c r="O44" s="18"/>
    </row>
    <row r="45" spans="1:15" ht="15" customHeight="1">
      <c r="A45" s="4" t="s">
        <v>59</v>
      </c>
      <c r="B45" s="6">
        <v>535575.84</v>
      </c>
      <c r="C45" s="6">
        <v>502549.49</v>
      </c>
      <c r="D45" s="6">
        <v>589082.14</v>
      </c>
      <c r="E45" s="6">
        <v>470045.01</v>
      </c>
      <c r="F45" s="6">
        <v>543084.92000000004</v>
      </c>
      <c r="G45" s="6">
        <v>526417.47</v>
      </c>
      <c r="H45" s="6">
        <v>536414.41</v>
      </c>
      <c r="I45" s="6">
        <v>570484.55000000005</v>
      </c>
      <c r="J45" s="6">
        <v>555684.31999999995</v>
      </c>
      <c r="K45" s="6">
        <v>580202.74</v>
      </c>
      <c r="L45" s="6">
        <v>509111.27</v>
      </c>
      <c r="M45" s="6">
        <v>450310.88</v>
      </c>
      <c r="N45" s="6">
        <f t="shared" si="0"/>
        <v>6368963.04</v>
      </c>
      <c r="O45" s="18"/>
    </row>
    <row r="46" spans="1:15" ht="15" customHeight="1">
      <c r="A46" s="4" t="s">
        <v>60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f t="shared" si="0"/>
        <v>0</v>
      </c>
      <c r="O46" s="18"/>
    </row>
    <row r="47" spans="1:15" ht="15" customHeight="1">
      <c r="A47" s="4" t="s">
        <v>61</v>
      </c>
      <c r="B47" s="6">
        <v>303587.89</v>
      </c>
      <c r="C47" s="6">
        <v>380423.61</v>
      </c>
      <c r="D47" s="6">
        <v>331432.40000000002</v>
      </c>
      <c r="E47" s="6">
        <v>327859.38</v>
      </c>
      <c r="F47" s="6">
        <v>1078629.76</v>
      </c>
      <c r="G47" s="6">
        <v>341625.98</v>
      </c>
      <c r="H47" s="6">
        <v>453298.5</v>
      </c>
      <c r="I47" s="6">
        <v>414436.44</v>
      </c>
      <c r="J47" s="6">
        <v>643352.47</v>
      </c>
      <c r="K47" s="6">
        <v>652577.81000000006</v>
      </c>
      <c r="L47" s="6">
        <v>595368.87</v>
      </c>
      <c r="M47" s="6">
        <v>890187.26</v>
      </c>
      <c r="N47" s="6">
        <f t="shared" si="0"/>
        <v>6412780.3700000001</v>
      </c>
      <c r="O47" s="18"/>
    </row>
    <row r="48" spans="1:15" s="12" customFormat="1" ht="15" customHeight="1">
      <c r="A48" s="8" t="s">
        <v>62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f t="shared" si="0"/>
        <v>0</v>
      </c>
      <c r="O48" s="18"/>
    </row>
    <row r="49" spans="1:15" ht="15" customHeight="1">
      <c r="A49" s="4" t="s">
        <v>63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f t="shared" si="0"/>
        <v>0</v>
      </c>
      <c r="O49" s="18"/>
    </row>
    <row r="50" spans="1:15" ht="15" customHeight="1">
      <c r="A50" s="4" t="s">
        <v>64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f t="shared" si="0"/>
        <v>0</v>
      </c>
      <c r="O50" s="18"/>
    </row>
    <row r="51" spans="1:15" ht="15" customHeight="1">
      <c r="A51" s="4" t="s">
        <v>65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f t="shared" si="0"/>
        <v>0</v>
      </c>
      <c r="O51" s="18"/>
    </row>
    <row r="52" spans="1:15" ht="15" customHeight="1">
      <c r="A52" s="4" t="s">
        <v>66</v>
      </c>
      <c r="B52" s="6">
        <v>160191.67999999999</v>
      </c>
      <c r="C52" s="6">
        <v>170263.96</v>
      </c>
      <c r="D52" s="6">
        <v>184325.82</v>
      </c>
      <c r="E52" s="6">
        <v>186788.69</v>
      </c>
      <c r="F52" s="6">
        <v>161443.87</v>
      </c>
      <c r="G52" s="6">
        <v>162936.24</v>
      </c>
      <c r="H52" s="6">
        <v>153942</v>
      </c>
      <c r="I52" s="6">
        <v>149706.04999999999</v>
      </c>
      <c r="J52" s="6">
        <v>176520.29</v>
      </c>
      <c r="K52" s="6">
        <v>187974.15</v>
      </c>
      <c r="L52" s="6">
        <v>176058.82</v>
      </c>
      <c r="M52" s="6">
        <v>177153.85</v>
      </c>
      <c r="N52" s="6">
        <f t="shared" si="0"/>
        <v>2047305.4200000002</v>
      </c>
      <c r="O52" s="18"/>
    </row>
    <row r="53" spans="1:15" ht="15" customHeight="1">
      <c r="A53" s="4" t="s">
        <v>67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f t="shared" si="0"/>
        <v>0</v>
      </c>
      <c r="O53" s="18"/>
    </row>
    <row r="54" spans="1:15" ht="15" customHeight="1">
      <c r="A54" s="4" t="s">
        <v>68</v>
      </c>
      <c r="B54" s="6">
        <v>669.99</v>
      </c>
      <c r="C54" s="6">
        <v>140.34</v>
      </c>
      <c r="D54" s="6">
        <v>2791.77</v>
      </c>
      <c r="E54" s="6">
        <v>1005.67</v>
      </c>
      <c r="F54" s="6">
        <v>994.2</v>
      </c>
      <c r="G54" s="6">
        <v>966.67</v>
      </c>
      <c r="H54" s="6">
        <v>1021.58</v>
      </c>
      <c r="I54" s="6">
        <v>1235.6099999999999</v>
      </c>
      <c r="J54" s="6">
        <v>911.26</v>
      </c>
      <c r="K54" s="6">
        <v>870.92</v>
      </c>
      <c r="L54" s="6">
        <v>947.51</v>
      </c>
      <c r="M54" s="6">
        <v>915.62</v>
      </c>
      <c r="N54" s="6">
        <f t="shared" si="0"/>
        <v>12471.140000000001</v>
      </c>
      <c r="O54" s="18"/>
    </row>
    <row r="55" spans="1:15" ht="15" customHeight="1">
      <c r="A55" s="4" t="s">
        <v>69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f t="shared" si="0"/>
        <v>0</v>
      </c>
      <c r="O55" s="18"/>
    </row>
    <row r="56" spans="1:15" ht="15" customHeight="1">
      <c r="A56" s="4" t="s">
        <v>70</v>
      </c>
      <c r="B56" s="6">
        <v>240585.99</v>
      </c>
      <c r="C56" s="6">
        <v>303361.93</v>
      </c>
      <c r="D56" s="6">
        <v>250518.54</v>
      </c>
      <c r="E56" s="6">
        <v>217798.13</v>
      </c>
      <c r="F56" s="6">
        <v>243923.14</v>
      </c>
      <c r="G56" s="6">
        <v>247544</v>
      </c>
      <c r="H56" s="6">
        <v>239251.52</v>
      </c>
      <c r="I56" s="6">
        <v>241133.07</v>
      </c>
      <c r="J56" s="6">
        <v>242174.43</v>
      </c>
      <c r="K56" s="6">
        <v>244220.5</v>
      </c>
      <c r="L56" s="6">
        <v>237820.88</v>
      </c>
      <c r="M56" s="6">
        <v>250341.59</v>
      </c>
      <c r="N56" s="6">
        <f t="shared" si="0"/>
        <v>2958673.7199999997</v>
      </c>
      <c r="O56" s="18"/>
    </row>
    <row r="57" spans="1:15" ht="15" customHeight="1">
      <c r="A57" s="4" t="s">
        <v>71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f t="shared" si="0"/>
        <v>0</v>
      </c>
      <c r="O57" s="18"/>
    </row>
    <row r="58" spans="1:15" ht="15" customHeight="1">
      <c r="A58" s="9" t="s">
        <v>30</v>
      </c>
      <c r="B58" s="10">
        <v>5939921.5800000001</v>
      </c>
      <c r="C58" s="10">
        <v>6035015.2699999996</v>
      </c>
      <c r="D58" s="10">
        <v>5973601.1900000004</v>
      </c>
      <c r="E58" s="10">
        <v>5969293.7400000002</v>
      </c>
      <c r="F58" s="10">
        <v>6391236.5199999996</v>
      </c>
      <c r="G58" s="10">
        <v>6212137.5099999998</v>
      </c>
      <c r="H58" s="10">
        <v>6341486.6600000001</v>
      </c>
      <c r="I58" s="10">
        <v>6448601.8300000001</v>
      </c>
      <c r="J58" s="10">
        <v>6612230.0599999996</v>
      </c>
      <c r="K58" s="10">
        <v>6801678.3899999997</v>
      </c>
      <c r="L58" s="10">
        <v>7146295.6100000003</v>
      </c>
      <c r="M58" s="10">
        <v>8586184.25</v>
      </c>
      <c r="N58" s="10">
        <f t="shared" si="0"/>
        <v>78457682.609999999</v>
      </c>
      <c r="O58" s="18"/>
    </row>
    <row r="59" spans="1:15" ht="15" customHeight="1">
      <c r="A59" s="4" t="s">
        <v>31</v>
      </c>
      <c r="B59" s="6" t="s">
        <v>15</v>
      </c>
      <c r="C59" s="6" t="s">
        <v>15</v>
      </c>
      <c r="D59" s="6" t="s">
        <v>15</v>
      </c>
      <c r="E59" s="6" t="s">
        <v>15</v>
      </c>
      <c r="F59" s="6" t="s">
        <v>15</v>
      </c>
      <c r="G59" s="6" t="s">
        <v>15</v>
      </c>
      <c r="H59" s="6" t="s">
        <v>15</v>
      </c>
      <c r="I59" s="6" t="s">
        <v>15</v>
      </c>
      <c r="J59" s="6" t="s">
        <v>15</v>
      </c>
      <c r="K59" s="6" t="s">
        <v>15</v>
      </c>
      <c r="L59" s="6" t="s">
        <v>15</v>
      </c>
      <c r="M59" s="6" t="s">
        <v>15</v>
      </c>
      <c r="N59" s="6">
        <f t="shared" si="0"/>
        <v>0</v>
      </c>
      <c r="O59" s="18"/>
    </row>
    <row r="60" spans="1:15" ht="15" customHeight="1">
      <c r="A60" s="4" t="s">
        <v>32</v>
      </c>
      <c r="B60" s="6">
        <v>46500</v>
      </c>
      <c r="C60" s="6">
        <v>0</v>
      </c>
      <c r="D60" s="6">
        <v>340000</v>
      </c>
      <c r="E60" s="6">
        <v>0</v>
      </c>
      <c r="F60" s="6">
        <v>0</v>
      </c>
      <c r="G60" s="6">
        <v>0</v>
      </c>
      <c r="H60" s="6">
        <v>48297.599999999999</v>
      </c>
      <c r="I60" s="6">
        <v>0</v>
      </c>
      <c r="J60" s="6">
        <v>0</v>
      </c>
      <c r="K60" s="6">
        <v>2700</v>
      </c>
      <c r="L60" s="6">
        <v>9621.9</v>
      </c>
      <c r="M60" s="6">
        <v>21224.560000000001</v>
      </c>
      <c r="N60" s="6">
        <f t="shared" si="0"/>
        <v>468344.06</v>
      </c>
      <c r="O60" s="18"/>
    </row>
    <row r="61" spans="1:15" ht="15" customHeight="1">
      <c r="A61" s="4" t="s">
        <v>72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10840</v>
      </c>
      <c r="N61" s="6">
        <f t="shared" si="0"/>
        <v>10840</v>
      </c>
      <c r="O61" s="18"/>
    </row>
    <row r="62" spans="1:15" ht="15" customHeight="1">
      <c r="A62" s="4" t="s">
        <v>33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f t="shared" si="0"/>
        <v>0</v>
      </c>
      <c r="O62" s="18"/>
    </row>
    <row r="63" spans="1:15" ht="15" customHeight="1">
      <c r="A63" s="4" t="s">
        <v>34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f t="shared" si="0"/>
        <v>0</v>
      </c>
      <c r="O63" s="18"/>
    </row>
    <row r="64" spans="1:15" ht="15" customHeight="1">
      <c r="A64" s="9" t="s">
        <v>73</v>
      </c>
      <c r="B64" s="10">
        <v>46500</v>
      </c>
      <c r="C64" s="10">
        <v>0</v>
      </c>
      <c r="D64" s="10">
        <v>340000</v>
      </c>
      <c r="E64" s="10">
        <v>0</v>
      </c>
      <c r="F64" s="10">
        <v>0</v>
      </c>
      <c r="G64" s="10">
        <v>0</v>
      </c>
      <c r="H64" s="10">
        <v>48297.599999999999</v>
      </c>
      <c r="I64" s="10">
        <v>0</v>
      </c>
      <c r="J64" s="10">
        <v>0</v>
      </c>
      <c r="K64" s="10">
        <v>2700</v>
      </c>
      <c r="L64" s="10">
        <v>9621.9</v>
      </c>
      <c r="M64" s="10">
        <v>32064.560000000001</v>
      </c>
      <c r="N64" s="10">
        <f t="shared" si="0"/>
        <v>479184.06</v>
      </c>
      <c r="O64" s="18"/>
    </row>
    <row r="65" spans="1:15" ht="15" customHeight="1">
      <c r="A65" s="9" t="s">
        <v>74</v>
      </c>
      <c r="B65" s="10">
        <v>5986421.5800000001</v>
      </c>
      <c r="C65" s="10">
        <v>6035015.2699999996</v>
      </c>
      <c r="D65" s="10">
        <v>6313601.1900000004</v>
      </c>
      <c r="E65" s="10">
        <v>5969293.7400000002</v>
      </c>
      <c r="F65" s="10">
        <v>6391236.5199999996</v>
      </c>
      <c r="G65" s="10">
        <v>6212137.5099999998</v>
      </c>
      <c r="H65" s="10">
        <v>6389784.2599999998</v>
      </c>
      <c r="I65" s="10">
        <v>6448601.8300000001</v>
      </c>
      <c r="J65" s="10">
        <v>6612230.0599999996</v>
      </c>
      <c r="K65" s="10">
        <v>6804378.3899999997</v>
      </c>
      <c r="L65" s="10">
        <v>7155917.5099999998</v>
      </c>
      <c r="M65" s="10">
        <v>8618248.8100000005</v>
      </c>
      <c r="N65" s="10">
        <f t="shared" si="0"/>
        <v>78936866.670000002</v>
      </c>
      <c r="O65" s="18"/>
    </row>
    <row r="66" spans="1:15" ht="15" customHeight="1">
      <c r="A66" s="9" t="s">
        <v>75</v>
      </c>
      <c r="B66" s="10">
        <f t="shared" ref="B66" si="1">B27-B65+B64</f>
        <v>446788.08000000007</v>
      </c>
      <c r="C66" s="10">
        <f t="shared" ref="C66" si="2">C27-C65+C64</f>
        <v>336465.74000000022</v>
      </c>
      <c r="D66" s="10">
        <f t="shared" ref="D66" si="3">D27-D65+D64</f>
        <v>430324.79000000004</v>
      </c>
      <c r="E66" s="10">
        <f t="shared" ref="E66" si="4">E27-E65+E64</f>
        <v>409086.55999999959</v>
      </c>
      <c r="F66" s="10">
        <f t="shared" ref="F66" si="5">F27-F65+F64</f>
        <v>17546.260000000708</v>
      </c>
      <c r="G66" s="10">
        <f t="shared" ref="G66" si="6">G27-G65+G64</f>
        <v>192187.8200000003</v>
      </c>
      <c r="H66" s="10">
        <f t="shared" ref="H66" si="7">H27-H65+H64</f>
        <v>66644.12000000049</v>
      </c>
      <c r="I66" s="10">
        <f t="shared" ref="I66" si="8">I27-I65+I64</f>
        <v>-27388.400000000373</v>
      </c>
      <c r="J66" s="10">
        <f t="shared" ref="J66" si="9">J27-J65+J64</f>
        <v>-213320.31999999937</v>
      </c>
      <c r="K66" s="10">
        <f t="shared" ref="K66" si="10">K27-K65+K64</f>
        <v>-400040.41999999993</v>
      </c>
      <c r="L66" s="10">
        <f t="shared" ref="K66:L66" si="11">L27-L65+L64</f>
        <v>-755042.40999999957</v>
      </c>
      <c r="M66" s="10">
        <f>M27-M65+M64</f>
        <v>-1857953.4600000004</v>
      </c>
      <c r="N66" s="10">
        <f t="shared" si="0"/>
        <v>-1354701.6399999983</v>
      </c>
      <c r="O66" s="18"/>
    </row>
    <row r="67" spans="1:15" ht="1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9" spans="1:15">
      <c r="A69" s="20" t="s">
        <v>76</v>
      </c>
      <c r="B69" s="2" t="s">
        <v>0</v>
      </c>
      <c r="C69" s="2" t="s">
        <v>1</v>
      </c>
      <c r="D69" s="2" t="s">
        <v>2</v>
      </c>
      <c r="E69" s="2" t="s">
        <v>3</v>
      </c>
      <c r="F69" s="2" t="s">
        <v>4</v>
      </c>
      <c r="G69" s="2" t="s">
        <v>5</v>
      </c>
      <c r="H69" s="2" t="s">
        <v>6</v>
      </c>
      <c r="I69" s="2" t="s">
        <v>7</v>
      </c>
      <c r="J69" s="2" t="s">
        <v>8</v>
      </c>
      <c r="K69" s="2" t="s">
        <v>9</v>
      </c>
      <c r="L69" s="13" t="s">
        <v>10</v>
      </c>
      <c r="M69" s="2" t="s">
        <v>11</v>
      </c>
      <c r="N69" s="16"/>
    </row>
    <row r="70" spans="1:15">
      <c r="A70" s="21"/>
      <c r="B70" s="3" t="s">
        <v>13</v>
      </c>
      <c r="C70" s="3" t="s">
        <v>13</v>
      </c>
      <c r="D70" s="3" t="s">
        <v>13</v>
      </c>
      <c r="E70" s="3" t="s">
        <v>13</v>
      </c>
      <c r="F70" s="3" t="s">
        <v>13</v>
      </c>
      <c r="G70" s="3" t="s">
        <v>13</v>
      </c>
      <c r="H70" s="3" t="s">
        <v>13</v>
      </c>
      <c r="I70" s="3" t="s">
        <v>13</v>
      </c>
      <c r="J70" s="3" t="s">
        <v>13</v>
      </c>
      <c r="K70" s="3" t="s">
        <v>13</v>
      </c>
      <c r="L70" s="14" t="s">
        <v>13</v>
      </c>
      <c r="M70" s="3" t="s">
        <v>13</v>
      </c>
      <c r="N70" s="16"/>
    </row>
    <row r="71" spans="1:15">
      <c r="A71" s="4" t="s">
        <v>63</v>
      </c>
      <c r="B71" s="6">
        <v>1104491.05</v>
      </c>
      <c r="C71" s="6">
        <v>1215205.56</v>
      </c>
      <c r="D71" s="6">
        <v>1221409.27</v>
      </c>
      <c r="E71" s="6">
        <v>1140299.05</v>
      </c>
      <c r="F71" s="6">
        <v>947910.71</v>
      </c>
      <c r="G71" s="6">
        <v>1009613.44</v>
      </c>
      <c r="H71" s="6">
        <v>1000049.13</v>
      </c>
      <c r="I71" s="6">
        <v>1250298.44</v>
      </c>
      <c r="J71" s="6">
        <v>997293.64</v>
      </c>
      <c r="K71" s="6">
        <v>1083502.3400000001</v>
      </c>
      <c r="L71" s="15">
        <v>1042323.96</v>
      </c>
      <c r="M71" s="6">
        <v>1498239.1</v>
      </c>
      <c r="N71" s="17"/>
    </row>
    <row r="72" spans="1:15">
      <c r="A72" s="4" t="s">
        <v>64</v>
      </c>
      <c r="B72" s="6">
        <v>3001540.23</v>
      </c>
      <c r="C72" s="6">
        <v>2921593.59</v>
      </c>
      <c r="D72" s="6">
        <v>2870055.87</v>
      </c>
      <c r="E72" s="6">
        <v>2914863.26</v>
      </c>
      <c r="F72" s="6">
        <v>3086057.01</v>
      </c>
      <c r="G72" s="6">
        <v>3126510.81</v>
      </c>
      <c r="H72" s="6">
        <v>3160126.23</v>
      </c>
      <c r="I72" s="6">
        <v>3193797.94</v>
      </c>
      <c r="J72" s="6">
        <v>3230989.47</v>
      </c>
      <c r="K72" s="6">
        <v>3268046.71</v>
      </c>
      <c r="L72" s="15">
        <v>3303701.07</v>
      </c>
      <c r="M72" s="6">
        <v>3540221.76</v>
      </c>
      <c r="N72" s="17"/>
    </row>
    <row r="73" spans="1:15">
      <c r="A73" s="4" t="s">
        <v>65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15">
        <v>0</v>
      </c>
      <c r="M73" s="6">
        <v>0</v>
      </c>
      <c r="N73" s="17"/>
    </row>
    <row r="75" spans="1:15">
      <c r="A75" s="20" t="s">
        <v>77</v>
      </c>
      <c r="B75" s="2" t="s">
        <v>0</v>
      </c>
      <c r="C75" s="2" t="s">
        <v>1</v>
      </c>
      <c r="D75" s="2" t="s">
        <v>2</v>
      </c>
      <c r="E75" s="2" t="s">
        <v>3</v>
      </c>
      <c r="F75" s="2" t="s">
        <v>4</v>
      </c>
      <c r="G75" s="2" t="s">
        <v>5</v>
      </c>
      <c r="H75" s="2" t="s">
        <v>6</v>
      </c>
      <c r="I75" s="2" t="s">
        <v>7</v>
      </c>
      <c r="J75" s="2" t="s">
        <v>8</v>
      </c>
      <c r="K75" s="2" t="s">
        <v>9</v>
      </c>
      <c r="L75" s="13" t="s">
        <v>10</v>
      </c>
      <c r="M75" s="2" t="s">
        <v>11</v>
      </c>
      <c r="N75" s="16"/>
    </row>
    <row r="76" spans="1:15">
      <c r="A76" s="21"/>
      <c r="B76" s="3" t="s">
        <v>13</v>
      </c>
      <c r="C76" s="3" t="s">
        <v>13</v>
      </c>
      <c r="D76" s="3" t="s">
        <v>13</v>
      </c>
      <c r="E76" s="3" t="s">
        <v>13</v>
      </c>
      <c r="F76" s="3" t="s">
        <v>13</v>
      </c>
      <c r="G76" s="3" t="s">
        <v>13</v>
      </c>
      <c r="H76" s="3" t="s">
        <v>13</v>
      </c>
      <c r="I76" s="3" t="s">
        <v>13</v>
      </c>
      <c r="J76" s="3" t="s">
        <v>13</v>
      </c>
      <c r="K76" s="3" t="s">
        <v>13</v>
      </c>
      <c r="L76" s="14" t="s">
        <v>13</v>
      </c>
      <c r="M76" s="3" t="s">
        <v>13</v>
      </c>
      <c r="N76" s="16"/>
    </row>
    <row r="77" spans="1:15">
      <c r="A77" s="4" t="s">
        <v>78</v>
      </c>
      <c r="B77" s="6">
        <v>68184.73</v>
      </c>
      <c r="C77" s="6">
        <v>69479.210000000006</v>
      </c>
      <c r="D77" s="6">
        <v>66279.91</v>
      </c>
      <c r="E77" s="6">
        <v>72641.179999999993</v>
      </c>
      <c r="F77" s="6">
        <v>127108.11</v>
      </c>
      <c r="G77" s="6">
        <v>85441.03</v>
      </c>
      <c r="H77" s="6">
        <v>117454.31</v>
      </c>
      <c r="I77" s="6">
        <v>70223.990000000005</v>
      </c>
      <c r="J77" s="6">
        <v>87137.47</v>
      </c>
      <c r="K77" s="6">
        <v>82496.63</v>
      </c>
      <c r="L77" s="15">
        <v>70827.45</v>
      </c>
      <c r="M77" s="6">
        <v>69601.210000000006</v>
      </c>
      <c r="N77" s="17"/>
    </row>
    <row r="78" spans="1:15">
      <c r="A78" s="4" t="s">
        <v>32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15">
        <v>0</v>
      </c>
      <c r="M78" s="6">
        <v>0</v>
      </c>
      <c r="N78" s="17"/>
    </row>
    <row r="80" spans="1:15">
      <c r="A80" s="20" t="s">
        <v>80</v>
      </c>
      <c r="B80" s="2" t="s">
        <v>0</v>
      </c>
      <c r="C80" s="2" t="s">
        <v>1</v>
      </c>
      <c r="D80" s="2" t="s">
        <v>2</v>
      </c>
      <c r="E80" s="2" t="s">
        <v>3</v>
      </c>
      <c r="F80" s="2" t="s">
        <v>4</v>
      </c>
      <c r="G80" s="2" t="s">
        <v>5</v>
      </c>
      <c r="H80" s="2" t="s">
        <v>6</v>
      </c>
      <c r="I80" s="2" t="s">
        <v>7</v>
      </c>
      <c r="J80" s="2" t="s">
        <v>8</v>
      </c>
      <c r="K80" s="2" t="s">
        <v>9</v>
      </c>
      <c r="L80" s="13" t="s">
        <v>10</v>
      </c>
      <c r="M80" s="2" t="s">
        <v>11</v>
      </c>
    </row>
    <row r="81" spans="1:13">
      <c r="A81" s="21"/>
      <c r="B81" s="3" t="s">
        <v>13</v>
      </c>
      <c r="C81" s="3" t="s">
        <v>13</v>
      </c>
      <c r="D81" s="3" t="s">
        <v>13</v>
      </c>
      <c r="E81" s="3" t="s">
        <v>13</v>
      </c>
      <c r="F81" s="3" t="s">
        <v>13</v>
      </c>
      <c r="G81" s="3" t="s">
        <v>13</v>
      </c>
      <c r="H81" s="3" t="s">
        <v>13</v>
      </c>
      <c r="I81" s="3" t="s">
        <v>13</v>
      </c>
      <c r="J81" s="3" t="s">
        <v>13</v>
      </c>
      <c r="K81" s="3" t="s">
        <v>13</v>
      </c>
      <c r="L81" s="14" t="s">
        <v>13</v>
      </c>
      <c r="M81" s="3" t="s">
        <v>13</v>
      </c>
    </row>
    <row r="82" spans="1:13">
      <c r="A82" s="4" t="s">
        <v>78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15">
        <v>0</v>
      </c>
      <c r="M82" s="6">
        <v>0</v>
      </c>
    </row>
    <row r="83" spans="1:13">
      <c r="A83" s="4" t="s">
        <v>32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15">
        <v>0</v>
      </c>
      <c r="M83" s="6">
        <v>0</v>
      </c>
    </row>
  </sheetData>
  <mergeCells count="7">
    <mergeCell ref="A1:N2"/>
    <mergeCell ref="A80:A81"/>
    <mergeCell ref="A69:A70"/>
    <mergeCell ref="A75:A76"/>
    <mergeCell ref="A3:N3"/>
    <mergeCell ref="A4:N4"/>
    <mergeCell ref="A6:A7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3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HRJ_2022</vt:lpstr>
      <vt:lpstr>HRJ_2022!Area_de_impressao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Ailton Goncalves Santos</cp:lastModifiedBy>
  <cp:lastPrinted>2024-06-17T17:12:23Z</cp:lastPrinted>
  <dcterms:created xsi:type="dcterms:W3CDTF">2020-08-17T19:21:16Z</dcterms:created>
  <dcterms:modified xsi:type="dcterms:W3CDTF">2024-06-17T17:41:30Z</dcterms:modified>
</cp:coreProperties>
</file>