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facco\Desktop\Solicitações\2021\Atualizações mensais\Aba COVID - site\COMPRAS - DOUGLAS\SRLM\"/>
    </mc:Choice>
  </mc:AlternateContent>
  <bookViews>
    <workbookView xWindow="0" yWindow="0" windowWidth="20490" windowHeight="7125" firstSheet="1" activeTab="1"/>
  </bookViews>
  <sheets>
    <sheet name="DOUGLAS" sheetId="6" state="hidden" r:id="rId1"/>
    <sheet name="LUCY" sheetId="7" r:id="rId2"/>
  </sheets>
  <externalReferences>
    <externalReference r:id="rId3"/>
  </externalReferences>
  <definedNames>
    <definedName name="_xlnm._FilterDatabase" localSheetId="0" hidden="1">DOUGLAS!$A$1:$I$584</definedName>
    <definedName name="_xlnm._FilterDatabase" localSheetId="1" hidden="1">LUCY!$A$1:$G$1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G611" i="6"/>
  <c r="G603" i="6"/>
  <c r="E602" i="6"/>
  <c r="D602" i="6" s="1"/>
  <c r="E601" i="6"/>
  <c r="D601" i="6" s="1"/>
  <c r="E600" i="6"/>
  <c r="D600" i="6" s="1"/>
  <c r="E599" i="6"/>
  <c r="D599" i="6" s="1"/>
  <c r="G595" i="6"/>
  <c r="I584" i="6"/>
  <c r="G584" i="6"/>
  <c r="I583" i="6"/>
  <c r="G583" i="6"/>
  <c r="I582" i="6"/>
  <c r="G582" i="6"/>
  <c r="I581" i="6"/>
  <c r="G581" i="6"/>
  <c r="I580" i="6"/>
  <c r="G580" i="6"/>
  <c r="I579" i="6"/>
  <c r="G579" i="6"/>
  <c r="I578" i="6"/>
  <c r="G578" i="6"/>
  <c r="I577" i="6"/>
  <c r="G577" i="6"/>
  <c r="I576" i="6"/>
  <c r="G576" i="6"/>
  <c r="I575" i="6"/>
  <c r="G575" i="6"/>
  <c r="I574" i="6"/>
  <c r="G574" i="6"/>
  <c r="I573" i="6"/>
  <c r="G573" i="6"/>
  <c r="I572" i="6"/>
  <c r="G572" i="6"/>
  <c r="I571" i="6"/>
  <c r="G571" i="6"/>
  <c r="I570" i="6"/>
  <c r="G570" i="6"/>
  <c r="I569" i="6"/>
  <c r="G569" i="6"/>
  <c r="I568" i="6"/>
  <c r="G568" i="6"/>
  <c r="I567" i="6"/>
  <c r="G567" i="6"/>
  <c r="I566" i="6"/>
  <c r="G566" i="6"/>
  <c r="I565" i="6"/>
  <c r="G565" i="6"/>
  <c r="I564" i="6"/>
  <c r="G564" i="6"/>
  <c r="I563" i="6"/>
  <c r="G563" i="6"/>
  <c r="I562" i="6"/>
  <c r="G562" i="6"/>
  <c r="I561" i="6"/>
  <c r="G561" i="6"/>
  <c r="I560" i="6"/>
  <c r="G560" i="6"/>
  <c r="I559" i="6"/>
  <c r="G559" i="6"/>
  <c r="I558" i="6"/>
  <c r="G558" i="6"/>
  <c r="I557" i="6"/>
  <c r="G557" i="6"/>
  <c r="I556" i="6"/>
  <c r="G556" i="6"/>
  <c r="I555" i="6"/>
  <c r="G555" i="6"/>
  <c r="I554" i="6"/>
  <c r="G554" i="6"/>
  <c r="I553" i="6"/>
  <c r="G553" i="6"/>
  <c r="I552" i="6"/>
  <c r="G552" i="6"/>
  <c r="I551" i="6"/>
  <c r="G551" i="6"/>
  <c r="I550" i="6"/>
  <c r="G550" i="6"/>
  <c r="I549" i="6"/>
  <c r="G549" i="6"/>
  <c r="I548" i="6"/>
  <c r="G548" i="6"/>
  <c r="I547" i="6"/>
  <c r="G547" i="6"/>
  <c r="I546" i="6"/>
  <c r="G546" i="6"/>
  <c r="I545" i="6"/>
  <c r="G545" i="6"/>
  <c r="I544" i="6"/>
  <c r="G544" i="6"/>
  <c r="I543" i="6"/>
  <c r="G543" i="6"/>
  <c r="I542" i="6"/>
  <c r="G542" i="6"/>
  <c r="I541" i="6"/>
  <c r="G541" i="6"/>
  <c r="I540" i="6"/>
  <c r="G540" i="6"/>
  <c r="I539" i="6"/>
  <c r="G539" i="6"/>
  <c r="I538" i="6"/>
  <c r="G538" i="6"/>
  <c r="I537" i="6"/>
  <c r="G537" i="6"/>
  <c r="I536" i="6"/>
  <c r="G536" i="6"/>
  <c r="I535" i="6"/>
  <c r="G535" i="6"/>
  <c r="I534" i="6"/>
  <c r="G534" i="6"/>
  <c r="I533" i="6"/>
  <c r="G533" i="6"/>
  <c r="I532" i="6"/>
  <c r="G532" i="6"/>
  <c r="I531" i="6"/>
  <c r="G531" i="6"/>
  <c r="I530" i="6"/>
  <c r="G530" i="6"/>
  <c r="I529" i="6"/>
  <c r="G529" i="6"/>
  <c r="I528" i="6"/>
  <c r="G528" i="6"/>
  <c r="I527" i="6"/>
  <c r="G527" i="6"/>
  <c r="I526" i="6"/>
  <c r="G526" i="6"/>
  <c r="I525" i="6"/>
  <c r="G525" i="6"/>
  <c r="I524" i="6"/>
  <c r="G524" i="6"/>
  <c r="I523" i="6"/>
  <c r="G523" i="6"/>
  <c r="I522" i="6"/>
  <c r="G522" i="6"/>
  <c r="I521" i="6"/>
  <c r="G521" i="6"/>
  <c r="I520" i="6"/>
  <c r="G520" i="6"/>
  <c r="I519" i="6"/>
  <c r="G519" i="6"/>
  <c r="I518" i="6"/>
  <c r="G518" i="6"/>
  <c r="I517" i="6"/>
  <c r="G517" i="6"/>
  <c r="I516" i="6"/>
  <c r="G516" i="6"/>
  <c r="I515" i="6"/>
  <c r="G515" i="6"/>
  <c r="I514" i="6"/>
  <c r="G514" i="6"/>
  <c r="I513" i="6"/>
  <c r="G513" i="6"/>
  <c r="I512" i="6"/>
  <c r="G512" i="6"/>
  <c r="I511" i="6"/>
  <c r="G511" i="6"/>
  <c r="I510" i="6"/>
  <c r="G510" i="6"/>
  <c r="I509" i="6"/>
  <c r="G509" i="6"/>
  <c r="I508" i="6"/>
  <c r="G508" i="6"/>
  <c r="I507" i="6"/>
  <c r="G507" i="6"/>
  <c r="I506" i="6"/>
  <c r="G506" i="6"/>
  <c r="I505" i="6"/>
  <c r="G505" i="6"/>
  <c r="I504" i="6"/>
  <c r="G504" i="6"/>
  <c r="I503" i="6"/>
  <c r="G503" i="6"/>
  <c r="I502" i="6"/>
  <c r="G502" i="6"/>
  <c r="I501" i="6"/>
  <c r="G501" i="6"/>
  <c r="I500" i="6"/>
  <c r="G500" i="6"/>
  <c r="I499" i="6"/>
  <c r="G499" i="6"/>
  <c r="I498" i="6"/>
  <c r="G498" i="6"/>
  <c r="I497" i="6"/>
  <c r="G497" i="6"/>
  <c r="I496" i="6"/>
  <c r="G496" i="6"/>
  <c r="I495" i="6"/>
  <c r="G495" i="6"/>
  <c r="I494" i="6"/>
  <c r="G494" i="6"/>
  <c r="I493" i="6"/>
  <c r="G493" i="6"/>
  <c r="I492" i="6"/>
  <c r="G492" i="6"/>
  <c r="I491" i="6"/>
  <c r="G491" i="6"/>
  <c r="I490" i="6"/>
  <c r="G490" i="6"/>
  <c r="I489" i="6"/>
  <c r="G489" i="6"/>
  <c r="I488" i="6"/>
  <c r="G488" i="6"/>
  <c r="I487" i="6"/>
  <c r="G487" i="6"/>
  <c r="I486" i="6"/>
  <c r="G486" i="6"/>
  <c r="I485" i="6"/>
  <c r="G485" i="6"/>
  <c r="I484" i="6"/>
  <c r="G484" i="6"/>
  <c r="I483" i="6"/>
  <c r="G483" i="6"/>
  <c r="I482" i="6"/>
  <c r="G482" i="6"/>
  <c r="I481" i="6"/>
  <c r="G481" i="6"/>
  <c r="I480" i="6"/>
  <c r="G480" i="6"/>
  <c r="I479" i="6"/>
  <c r="G479" i="6"/>
  <c r="I478" i="6"/>
  <c r="G478" i="6"/>
  <c r="I477" i="6"/>
  <c r="G477" i="6"/>
  <c r="I476" i="6"/>
  <c r="G476" i="6"/>
  <c r="I475" i="6"/>
  <c r="G475" i="6"/>
  <c r="I474" i="6"/>
  <c r="G474" i="6"/>
  <c r="I473" i="6"/>
  <c r="G473" i="6"/>
  <c r="I472" i="6"/>
  <c r="G472" i="6"/>
  <c r="I471" i="6"/>
  <c r="G471" i="6"/>
  <c r="I470" i="6"/>
  <c r="G470" i="6"/>
  <c r="I469" i="6"/>
  <c r="G469" i="6"/>
  <c r="I468" i="6"/>
  <c r="G468" i="6"/>
  <c r="I467" i="6"/>
  <c r="G467" i="6"/>
  <c r="I466" i="6"/>
  <c r="G466" i="6"/>
  <c r="I465" i="6"/>
  <c r="G465" i="6"/>
  <c r="I464" i="6"/>
  <c r="G464" i="6"/>
  <c r="I463" i="6"/>
  <c r="G463" i="6"/>
  <c r="I462" i="6"/>
  <c r="G462" i="6"/>
  <c r="I461" i="6"/>
  <c r="G461" i="6"/>
  <c r="I460" i="6"/>
  <c r="G460" i="6"/>
  <c r="I459" i="6"/>
  <c r="G459" i="6"/>
  <c r="I458" i="6"/>
  <c r="G458" i="6"/>
  <c r="I457" i="6"/>
  <c r="G457" i="6"/>
  <c r="I456" i="6"/>
  <c r="G456" i="6"/>
  <c r="I455" i="6"/>
  <c r="G455" i="6"/>
  <c r="I454" i="6"/>
  <c r="G454" i="6"/>
  <c r="I453" i="6"/>
  <c r="G453" i="6"/>
  <c r="I452" i="6"/>
  <c r="G452" i="6"/>
  <c r="I451" i="6"/>
  <c r="G451" i="6"/>
  <c r="I450" i="6"/>
  <c r="G450" i="6"/>
  <c r="I449" i="6"/>
  <c r="G449" i="6"/>
  <c r="I448" i="6"/>
  <c r="G448" i="6"/>
  <c r="I447" i="6"/>
  <c r="G447" i="6"/>
  <c r="I446" i="6"/>
  <c r="G446" i="6"/>
  <c r="I445" i="6"/>
  <c r="G445" i="6"/>
  <c r="I444" i="6"/>
  <c r="G444" i="6"/>
  <c r="I443" i="6"/>
  <c r="G443" i="6"/>
  <c r="I442" i="6"/>
  <c r="G442" i="6"/>
  <c r="I441" i="6"/>
  <c r="G441" i="6"/>
  <c r="I440" i="6"/>
  <c r="G440" i="6"/>
  <c r="I439" i="6"/>
  <c r="G439" i="6"/>
  <c r="I438" i="6"/>
  <c r="G438" i="6"/>
  <c r="I437" i="6"/>
  <c r="G437" i="6"/>
  <c r="I436" i="6"/>
  <c r="G436" i="6"/>
  <c r="I435" i="6"/>
  <c r="G435" i="6"/>
  <c r="I434" i="6"/>
  <c r="G434" i="6"/>
  <c r="I433" i="6"/>
  <c r="G433" i="6"/>
  <c r="I432" i="6"/>
  <c r="G432" i="6"/>
  <c r="I431" i="6"/>
  <c r="G431" i="6"/>
  <c r="I430" i="6"/>
  <c r="G430" i="6"/>
  <c r="I429" i="6"/>
  <c r="G429" i="6"/>
  <c r="I428" i="6"/>
  <c r="G428" i="6"/>
  <c r="I427" i="6"/>
  <c r="G427" i="6"/>
  <c r="I426" i="6"/>
  <c r="G426" i="6"/>
  <c r="I425" i="6"/>
  <c r="G425" i="6"/>
  <c r="I424" i="6"/>
  <c r="G424" i="6"/>
  <c r="I423" i="6"/>
  <c r="G423" i="6"/>
  <c r="I422" i="6"/>
  <c r="G422" i="6"/>
  <c r="I421" i="6"/>
  <c r="G421" i="6"/>
  <c r="I420" i="6"/>
  <c r="G420" i="6"/>
  <c r="I419" i="6"/>
  <c r="G419" i="6"/>
  <c r="I418" i="6"/>
  <c r="G418" i="6"/>
  <c r="I417" i="6"/>
  <c r="G417" i="6"/>
  <c r="I416" i="6"/>
  <c r="G416" i="6"/>
  <c r="I415" i="6"/>
  <c r="G415" i="6"/>
  <c r="I414" i="6"/>
  <c r="G414" i="6"/>
  <c r="I413" i="6"/>
  <c r="G413" i="6"/>
  <c r="I412" i="6"/>
  <c r="G412" i="6"/>
  <c r="I411" i="6"/>
  <c r="G411" i="6"/>
  <c r="I410" i="6"/>
  <c r="G410" i="6"/>
  <c r="I409" i="6"/>
  <c r="G409" i="6"/>
  <c r="I408" i="6"/>
  <c r="G408" i="6"/>
  <c r="I407" i="6"/>
  <c r="G407" i="6"/>
  <c r="I406" i="6"/>
  <c r="G406" i="6"/>
  <c r="I405" i="6"/>
  <c r="G405" i="6"/>
  <c r="I404" i="6"/>
  <c r="G404" i="6"/>
  <c r="I403" i="6"/>
  <c r="G403" i="6"/>
  <c r="I402" i="6"/>
  <c r="G402" i="6"/>
  <c r="I401" i="6"/>
  <c r="G401" i="6"/>
  <c r="I400" i="6"/>
  <c r="G400" i="6"/>
  <c r="I399" i="6"/>
  <c r="G399" i="6"/>
  <c r="I398" i="6"/>
  <c r="G398" i="6"/>
  <c r="I397" i="6"/>
  <c r="G397" i="6"/>
  <c r="I396" i="6"/>
  <c r="G396" i="6"/>
  <c r="I395" i="6"/>
  <c r="G395" i="6"/>
  <c r="I394" i="6"/>
  <c r="G394" i="6"/>
  <c r="I393" i="6"/>
  <c r="G393" i="6"/>
  <c r="I392" i="6"/>
  <c r="G392" i="6"/>
  <c r="I391" i="6"/>
  <c r="G391" i="6"/>
  <c r="I390" i="6"/>
  <c r="G390" i="6"/>
  <c r="I389" i="6"/>
  <c r="G389" i="6"/>
  <c r="I388" i="6"/>
  <c r="G388" i="6"/>
  <c r="I387" i="6"/>
  <c r="G387" i="6"/>
  <c r="I386" i="6"/>
  <c r="G386" i="6"/>
  <c r="I385" i="6"/>
  <c r="G385" i="6"/>
  <c r="I384" i="6"/>
  <c r="G384" i="6"/>
  <c r="I383" i="6"/>
  <c r="G383" i="6"/>
  <c r="I382" i="6"/>
  <c r="G382" i="6"/>
  <c r="I381" i="6"/>
  <c r="G381" i="6"/>
  <c r="I380" i="6"/>
  <c r="G380" i="6"/>
  <c r="I379" i="6"/>
  <c r="G379" i="6"/>
  <c r="I378" i="6"/>
  <c r="G378" i="6"/>
  <c r="I377" i="6"/>
  <c r="G377" i="6"/>
  <c r="I376" i="6"/>
  <c r="G376" i="6"/>
  <c r="I375" i="6"/>
  <c r="G375" i="6"/>
  <c r="I374" i="6"/>
  <c r="G374" i="6"/>
  <c r="I373" i="6"/>
  <c r="G373" i="6"/>
  <c r="I372" i="6"/>
  <c r="G372" i="6"/>
  <c r="I371" i="6"/>
  <c r="G371" i="6"/>
  <c r="I370" i="6"/>
  <c r="G370" i="6"/>
  <c r="I369" i="6"/>
  <c r="G369" i="6"/>
  <c r="I368" i="6"/>
  <c r="G368" i="6"/>
  <c r="I367" i="6"/>
  <c r="G367" i="6"/>
  <c r="I366" i="6"/>
  <c r="G366" i="6"/>
  <c r="I365" i="6"/>
  <c r="G365" i="6"/>
  <c r="I364" i="6"/>
  <c r="G364" i="6"/>
  <c r="I363" i="6"/>
  <c r="G363" i="6"/>
  <c r="I362" i="6"/>
  <c r="G362" i="6"/>
  <c r="I361" i="6"/>
  <c r="G361" i="6"/>
  <c r="I360" i="6"/>
  <c r="G360" i="6"/>
  <c r="I359" i="6"/>
  <c r="G359" i="6"/>
  <c r="I358" i="6"/>
  <c r="G358" i="6"/>
  <c r="I357" i="6"/>
  <c r="G357" i="6"/>
  <c r="I356" i="6"/>
  <c r="G356" i="6"/>
  <c r="I355" i="6"/>
  <c r="G355" i="6"/>
  <c r="I354" i="6"/>
  <c r="G354" i="6"/>
  <c r="I353" i="6"/>
  <c r="G353" i="6"/>
  <c r="I352" i="6"/>
  <c r="G352" i="6"/>
  <c r="I351" i="6"/>
  <c r="G351" i="6"/>
  <c r="I350" i="6"/>
  <c r="G350" i="6"/>
  <c r="I349" i="6"/>
  <c r="G349" i="6"/>
  <c r="I348" i="6"/>
  <c r="G348" i="6"/>
  <c r="I347" i="6"/>
  <c r="G347" i="6"/>
  <c r="I346" i="6"/>
  <c r="G346" i="6"/>
  <c r="I345" i="6"/>
  <c r="G345" i="6"/>
  <c r="I344" i="6"/>
  <c r="G344" i="6"/>
  <c r="I343" i="6"/>
  <c r="G343" i="6"/>
  <c r="I342" i="6"/>
  <c r="G342" i="6"/>
  <c r="I341" i="6"/>
  <c r="G341" i="6"/>
  <c r="I340" i="6"/>
  <c r="G340" i="6"/>
  <c r="I339" i="6"/>
  <c r="G339" i="6"/>
  <c r="I338" i="6"/>
  <c r="G338" i="6"/>
  <c r="I337" i="6"/>
  <c r="G337" i="6"/>
  <c r="I336" i="6"/>
  <c r="G336" i="6"/>
  <c r="I335" i="6"/>
  <c r="G335" i="6"/>
  <c r="I334" i="6"/>
  <c r="G334" i="6"/>
  <c r="I333" i="6"/>
  <c r="G333" i="6"/>
  <c r="I332" i="6"/>
  <c r="G332" i="6"/>
  <c r="I331" i="6"/>
  <c r="G331" i="6"/>
  <c r="I330" i="6"/>
  <c r="G330" i="6"/>
  <c r="I329" i="6"/>
  <c r="G329" i="6"/>
  <c r="I328" i="6"/>
  <c r="G328" i="6"/>
  <c r="I327" i="6"/>
  <c r="G327" i="6"/>
  <c r="I326" i="6"/>
  <c r="G326" i="6"/>
  <c r="I325" i="6"/>
  <c r="G325" i="6"/>
  <c r="I324" i="6"/>
  <c r="G324" i="6"/>
  <c r="I323" i="6"/>
  <c r="G323" i="6"/>
  <c r="I322" i="6"/>
  <c r="G322" i="6"/>
  <c r="I321" i="6"/>
  <c r="G321" i="6"/>
  <c r="I320" i="6"/>
  <c r="G320" i="6"/>
  <c r="I319" i="6"/>
  <c r="G319" i="6"/>
  <c r="I318" i="6"/>
  <c r="G318" i="6"/>
  <c r="I317" i="6"/>
  <c r="G317" i="6"/>
  <c r="I316" i="6"/>
  <c r="G316" i="6"/>
  <c r="I315" i="6"/>
  <c r="G315" i="6"/>
  <c r="I314" i="6"/>
  <c r="G314" i="6"/>
  <c r="I313" i="6"/>
  <c r="G313" i="6"/>
  <c r="I312" i="6"/>
  <c r="G312" i="6"/>
  <c r="I311" i="6"/>
  <c r="G311" i="6"/>
  <c r="I310" i="6"/>
  <c r="G310" i="6"/>
  <c r="I309" i="6"/>
  <c r="G309" i="6"/>
  <c r="I308" i="6"/>
  <c r="G308" i="6"/>
  <c r="I307" i="6"/>
  <c r="G307" i="6"/>
  <c r="I306" i="6"/>
  <c r="G306" i="6"/>
  <c r="I305" i="6"/>
  <c r="G305" i="6"/>
  <c r="I304" i="6"/>
  <c r="G304" i="6"/>
  <c r="I303" i="6"/>
  <c r="G303" i="6"/>
  <c r="I302" i="6"/>
  <c r="G302" i="6"/>
  <c r="I301" i="6"/>
  <c r="G301" i="6"/>
  <c r="I300" i="6"/>
  <c r="G300" i="6"/>
  <c r="I299" i="6"/>
  <c r="G299" i="6"/>
  <c r="I298" i="6"/>
  <c r="G298" i="6"/>
  <c r="I297" i="6"/>
  <c r="G297" i="6"/>
  <c r="I296" i="6"/>
  <c r="G296" i="6"/>
  <c r="I295" i="6"/>
  <c r="G295" i="6"/>
  <c r="I294" i="6"/>
  <c r="G294" i="6"/>
  <c r="I293" i="6"/>
  <c r="G293" i="6"/>
  <c r="I292" i="6"/>
  <c r="G292" i="6"/>
  <c r="I291" i="6"/>
  <c r="G291" i="6"/>
  <c r="I290" i="6"/>
  <c r="G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G254" i="6"/>
  <c r="I253" i="6"/>
  <c r="G253" i="6"/>
  <c r="I252" i="6"/>
  <c r="G252" i="6"/>
  <c r="I251" i="6"/>
  <c r="G251" i="6"/>
  <c r="I250" i="6"/>
  <c r="G250" i="6"/>
  <c r="I249" i="6"/>
  <c r="G249" i="6"/>
  <c r="I248" i="6"/>
  <c r="G248" i="6"/>
  <c r="I247" i="6"/>
  <c r="G247" i="6"/>
  <c r="I246" i="6"/>
  <c r="G246" i="6"/>
  <c r="I245" i="6"/>
  <c r="G245" i="6"/>
  <c r="I244" i="6"/>
  <c r="G244" i="6"/>
  <c r="G586" i="6" s="1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</calcChain>
</file>

<file path=xl/sharedStrings.xml><?xml version="1.0" encoding="utf-8"?>
<sst xmlns="http://schemas.openxmlformats.org/spreadsheetml/2006/main" count="2061" uniqueCount="337">
  <si>
    <t>Nota Fiscal</t>
  </si>
  <si>
    <t>Dt Entrada</t>
  </si>
  <si>
    <t>Produto</t>
  </si>
  <si>
    <t xml:space="preserve">Qtd Entrada </t>
  </si>
  <si>
    <t>Unidade</t>
  </si>
  <si>
    <t>Vl Unitário</t>
  </si>
  <si>
    <t>Vl Total</t>
  </si>
  <si>
    <t>Fornecedor</t>
  </si>
  <si>
    <t>CONFERÊNCIA</t>
  </si>
  <si>
    <t>09/03/2020</t>
  </si>
  <si>
    <t>181337 - SOLUCAO ALCOOLICA PARA MAOS (RIOCARE FOAM) 1 LITRO</t>
  </si>
  <si>
    <t>AME</t>
  </si>
  <si>
    <t>LUIMED COM DE PROD HOSPITAL</t>
  </si>
  <si>
    <t>183485 - SOLUCAO ALCOOLICA PARA MAOS (RIOCARE FOAM) 260ML</t>
  </si>
  <si>
    <t>11/03/2020</t>
  </si>
  <si>
    <t>327 - ALCOOL 70% ALMOTOLIA 100 ML</t>
  </si>
  <si>
    <t>12/03/2020</t>
  </si>
  <si>
    <t>456 - FUROSEMIDA 10MG/ML 2ML AMPOLA</t>
  </si>
  <si>
    <t>CM HOSPITALAR LTDA</t>
  </si>
  <si>
    <t>321 - AVENTAL DESCARTAVEL C/ MANGAS 30G</t>
  </si>
  <si>
    <t>POLO CIRURGICO LTDA</t>
  </si>
  <si>
    <t>300 - TURBANTE/TOUCA DESCARTAVEL C/ ELASTICO</t>
  </si>
  <si>
    <t>13/03/2020</t>
  </si>
  <si>
    <t>180658 - LUVA PROCEDIMENTO LATEX C/ PO MEDIA (M)</t>
  </si>
  <si>
    <t>SOMA SP PRODUTOS HOSPITALA</t>
  </si>
  <si>
    <t>180660 - LUVA PROCEDIMENTO LATEX C/ PO PEQUENA (P)</t>
  </si>
  <si>
    <t>20/03/2020</t>
  </si>
  <si>
    <t>COMERCIAL CIRURGICA RIOCLAR</t>
  </si>
  <si>
    <t>180662 - MASCARA DESCARTAVEL COM TIRA E CLIPS</t>
  </si>
  <si>
    <t>SOMAMG PRODUTOS HOSPITALA</t>
  </si>
  <si>
    <t>24/03/2020</t>
  </si>
  <si>
    <t xml:space="preserve">181336 - MASCARA BICO DE PATO PFR95-170 - MODELOS N95 - PFF2 </t>
  </si>
  <si>
    <t>SUPERMED COM E IMP PROD ME</t>
  </si>
  <si>
    <t>31/03/2020</t>
  </si>
  <si>
    <t>HEALTH TECH FARMACIA DE MAN</t>
  </si>
  <si>
    <t>03/04/2020</t>
  </si>
  <si>
    <t>180836 - OCULOS PROTECAO SOBREPOR - AMPLA VISAO</t>
  </si>
  <si>
    <t>EP CERTO EQUIPAMENTOS LTDA</t>
  </si>
  <si>
    <t>15/04/2020</t>
  </si>
  <si>
    <t>180656 - LUVA PROCEDIMENTO LATEX C/ PO GRANDE (G)</t>
  </si>
  <si>
    <t>NACIONAL COMERCIAL HOSPITAL</t>
  </si>
  <si>
    <t>SUPERMED COMERCIO E IMPORT</t>
  </si>
  <si>
    <t>17/04/2020</t>
  </si>
  <si>
    <t>22/04/2020</t>
  </si>
  <si>
    <t>COML COMMED PROD HOSP LTD</t>
  </si>
  <si>
    <t>24/04/2020</t>
  </si>
  <si>
    <t>28/04/2020</t>
  </si>
  <si>
    <t>180663 - MASCARA DESCARTAVEL COM ELASTICO</t>
  </si>
  <si>
    <t>CREMER SA</t>
  </si>
  <si>
    <t>07/05/2020</t>
  </si>
  <si>
    <t>DIPROMED COMERCIO E IMPORT</t>
  </si>
  <si>
    <t>08/05/2020</t>
  </si>
  <si>
    <t>CBS MEDICO CIENTIFICA COM RE</t>
  </si>
  <si>
    <t>MEDI HOUSE IND E COM PROD CI</t>
  </si>
  <si>
    <t>19/05/2020</t>
  </si>
  <si>
    <t>MEDK RES IMPORTACAO E COME</t>
  </si>
  <si>
    <t>02/06/2020</t>
  </si>
  <si>
    <t>08/06/2020</t>
  </si>
  <si>
    <t>09/06/2020</t>
  </si>
  <si>
    <t>15/06/2020</t>
  </si>
  <si>
    <t>23/06/2020</t>
  </si>
  <si>
    <t>24/06/2020</t>
  </si>
  <si>
    <t>25/06/2020</t>
  </si>
  <si>
    <t>06/07/2020</t>
  </si>
  <si>
    <t>07/07/2020</t>
  </si>
  <si>
    <t>09/07/2020</t>
  </si>
  <si>
    <t>DATA EQUIPAMENTOS DE SEGUR</t>
  </si>
  <si>
    <t>22/07/2020</t>
  </si>
  <si>
    <t>30/07/2020</t>
  </si>
  <si>
    <t>10/08/2020</t>
  </si>
  <si>
    <t>11/08/2020</t>
  </si>
  <si>
    <t>17/08/2020</t>
  </si>
  <si>
    <t>COMERCIAL NACIONAL DE PROD</t>
  </si>
  <si>
    <t>05/03/2020</t>
  </si>
  <si>
    <t>399 - FILTRO CIRC RESPIRADO ECO MAXI 4333/761 PUBA HMEF BRANCO GVS</t>
  </si>
  <si>
    <t>HGG</t>
  </si>
  <si>
    <t>BIO INFINITY TECNOLOGIA HOSPI</t>
  </si>
  <si>
    <t>06/03/2020</t>
  </si>
  <si>
    <t>181142 - HEPARINA 5.000UI SC 0,25ML AMPOLA</t>
  </si>
  <si>
    <t xml:space="preserve">CRISTALIA PRODUTOS QUIMICOS </t>
  </si>
  <si>
    <t>442 - ATRACURIO 10MG/ML AMPOLA 5ML</t>
  </si>
  <si>
    <t>614 - DEXMEDETOMIDINA 100MCG/ML FA 2ML</t>
  </si>
  <si>
    <t>621 - MIDAZOLAM 5MG/ML AMPOLA 10ML</t>
  </si>
  <si>
    <t xml:space="preserve">UNIAO QUIMICA FARMACEUTICA </t>
  </si>
  <si>
    <t>239 - DIALISADOR CAPILAR FX 100 A 2.2M</t>
  </si>
  <si>
    <t>FRESENIUS MEDICAL CARE</t>
  </si>
  <si>
    <t>10/03/2020</t>
  </si>
  <si>
    <t>181885 - LUVA NITRILICA DESCARTAVEL SEM PO PEQUENA</t>
  </si>
  <si>
    <t>CIRURGICA KD LTDA EPP</t>
  </si>
  <si>
    <t>181886 - LUVA NITRILICA DESCARTAVEL SEM PO MEDIA</t>
  </si>
  <si>
    <t>IGOR DOS SANTOS CAVELAGNA</t>
  </si>
  <si>
    <t>180499 - PROPOFOL 10MG/ML 20ML FA</t>
  </si>
  <si>
    <t>FRESENIUS KABI BRASIL LTDA</t>
  </si>
  <si>
    <t>181131 - HEPARINA 5.000UI/ML 5ML FA</t>
  </si>
  <si>
    <t>REPRESS DISTRIBUIDORA LTDA</t>
  </si>
  <si>
    <t>16/03/2020</t>
  </si>
  <si>
    <t>1085 - SUCCINILCOLINA 100MG FA</t>
  </si>
  <si>
    <t>GENESIO A MENDES E CIA LTDA</t>
  </si>
  <si>
    <t>17/03/2020</t>
  </si>
  <si>
    <t>CIRURGICA FERNANDES COMER</t>
  </si>
  <si>
    <t>18/03/2020</t>
  </si>
  <si>
    <t>19/03/2020</t>
  </si>
  <si>
    <t>343 - ALCOOL ETILICO HIDRATADO EM GEL 70% V/V INPM 430G PUMP</t>
  </si>
  <si>
    <t>23/03/2020</t>
  </si>
  <si>
    <t>25/03/2020</t>
  </si>
  <si>
    <t>ANBIOTON IMPORTADORA LTDA</t>
  </si>
  <si>
    <t>26/03/2020</t>
  </si>
  <si>
    <t>27/03/2020</t>
  </si>
  <si>
    <t>ALIANCA COMERCIO DE MAT HOS</t>
  </si>
  <si>
    <t>30/03/2020</t>
  </si>
  <si>
    <t>181142 - HEPARINA 5.000UI SC 0,25</t>
  </si>
  <si>
    <t>01/04/2020</t>
  </si>
  <si>
    <t>181150 - LIDOCAINA 2% SEM VASO 20ML FA</t>
  </si>
  <si>
    <t>ASTRA FARMA COMERCIO DE MA</t>
  </si>
  <si>
    <t>184235 - MASCARA FACIAL REUTILIZAVEL - BOLD</t>
  </si>
  <si>
    <t>HANNOVER PLASTICOS SA</t>
  </si>
  <si>
    <t>434 - AZITROMICINA 500MG COMPRIMIDO</t>
  </si>
  <si>
    <t>02/04/2020</t>
  </si>
  <si>
    <t>184260 - KIT SWAB COLETA COVID-19/H1N1 - 3 HASTE + 1 TUBO FALCON</t>
  </si>
  <si>
    <t>MASTER DIAGNOSTICA PROD LA</t>
  </si>
  <si>
    <t>182100 - VALVULA EXALATORIA INTER 5 (13200304)</t>
  </si>
  <si>
    <t>DI SERVICOS DE MANUTENCAO D</t>
  </si>
  <si>
    <t>184239 - ALCOOL GEL ANTI-SEPTICO 500ML - FRASCO</t>
  </si>
  <si>
    <t xml:space="preserve">RECOMMED DISTRIBUIDORA DE </t>
  </si>
  <si>
    <t>06/04/2020</t>
  </si>
  <si>
    <t>DUPATRI HOSPITALAR COM IMPO</t>
  </si>
  <si>
    <t>07/04/2020</t>
  </si>
  <si>
    <t>08/04/2020</t>
  </si>
  <si>
    <t>09/04/2020</t>
  </si>
  <si>
    <t>13/04/2020</t>
  </si>
  <si>
    <t>14/04/2020</t>
  </si>
  <si>
    <t>GLOBOMED COMERCIAL LTDA</t>
  </si>
  <si>
    <t>16/04/2020</t>
  </si>
  <si>
    <t>184355 - MASCARA DE TNT PROTECAO TOTAL C/ TRIPLA CAMADA</t>
  </si>
  <si>
    <t>DEJAMARO INDUSTRIA E COMER</t>
  </si>
  <si>
    <t>183169 - SOLUCAO ALCOOLICA PARA MAOS EM GEL 956ML 860G</t>
  </si>
  <si>
    <t>992 - TEICOPLANINA 400MG FA</t>
  </si>
  <si>
    <t>20/04/2020</t>
  </si>
  <si>
    <t>183828 - CIRCUITO PACIENTE VENTILADOR PULMONAR</t>
  </si>
  <si>
    <t>23/04/2020</t>
  </si>
  <si>
    <t>184275 - AVENTAL DE ISOLAMENTO EM TNT 35GR 0.80 X 1.10CM</t>
  </si>
  <si>
    <t>CARLOS EDMUNDO MENDANHA 6</t>
  </si>
  <si>
    <t>BAXTER HOSPITALAR LTDA</t>
  </si>
  <si>
    <t>27/04/2020</t>
  </si>
  <si>
    <t>29/04/2020</t>
  </si>
  <si>
    <t>184276 - AVENTAL DESC. TNT 50 SMS LAMINADO IMPERMEAVEL MANGA LONGA GG</t>
  </si>
  <si>
    <t>R D DE SOUZA CONFECCOES</t>
  </si>
  <si>
    <t>30/04/2020</t>
  </si>
  <si>
    <t>04/05/2020</t>
  </si>
  <si>
    <t>05/05/2020</t>
  </si>
  <si>
    <t>11/05/2020</t>
  </si>
  <si>
    <t>181389 - CIRCUITO COMPLETO INTER 5 ADULTO</t>
  </si>
  <si>
    <t>BRASMED COMERCIO E SERVICO</t>
  </si>
  <si>
    <t>MEDICAMENTAL HOSPITALAR LT</t>
  </si>
  <si>
    <t>12/05/2020</t>
  </si>
  <si>
    <t>13/05/2020</t>
  </si>
  <si>
    <t>15/05/2020</t>
  </si>
  <si>
    <t>18/05/2020</t>
  </si>
  <si>
    <t>20/05/2020</t>
  </si>
  <si>
    <t>21/05/2020</t>
  </si>
  <si>
    <t>NEWCARE COM DE MAT CIR E HO</t>
  </si>
  <si>
    <t>22/05/2020</t>
  </si>
  <si>
    <t>ATIVA COMERCIAL HOSPITALAR L</t>
  </si>
  <si>
    <t>26/05/2020</t>
  </si>
  <si>
    <t>SHOES COMPANY BURATO EIREL</t>
  </si>
  <si>
    <t>27/05/2020</t>
  </si>
  <si>
    <t>MONJU CONFECCOES E PROMO</t>
  </si>
  <si>
    <t>28/05/2020</t>
  </si>
  <si>
    <t>29/05/2020</t>
  </si>
  <si>
    <t>01/06/2020</t>
  </si>
  <si>
    <t>03/06/2020</t>
  </si>
  <si>
    <t>04/06/2020</t>
  </si>
  <si>
    <t>05/06/2020</t>
  </si>
  <si>
    <t>184646 - TESTE RAPIDO PARA COVID-19</t>
  </si>
  <si>
    <t>DIAGLOG SOLUCOES PARA DIAG</t>
  </si>
  <si>
    <t>ECO DIAGNOSTICA LTDA</t>
  </si>
  <si>
    <t>10/06/2020</t>
  </si>
  <si>
    <t>TRAIANO MULTI GRIFFES LTDA</t>
  </si>
  <si>
    <t>11/06/2020</t>
  </si>
  <si>
    <t>12/06/2020</t>
  </si>
  <si>
    <t>18/06/2020</t>
  </si>
  <si>
    <t>19/06/2020</t>
  </si>
  <si>
    <t>22/06/2020</t>
  </si>
  <si>
    <t>26/06/2020</t>
  </si>
  <si>
    <t>29/06/2020</t>
  </si>
  <si>
    <t>30/06/2020</t>
  </si>
  <si>
    <t>01/07/2020</t>
  </si>
  <si>
    <t>03/07/2020</t>
  </si>
  <si>
    <t>08/07/2020</t>
  </si>
  <si>
    <t>10/07/2020</t>
  </si>
  <si>
    <t>13/07/2020</t>
  </si>
  <si>
    <t>14/07/2020</t>
  </si>
  <si>
    <t>AUTO SUTURE DO BRASIL LTDA</t>
  </si>
  <si>
    <t>15/07/2020</t>
  </si>
  <si>
    <t>20/07/2020</t>
  </si>
  <si>
    <t>21/07/2020</t>
  </si>
  <si>
    <t xml:space="preserve">399 - FILTRO CIRC RESPIRADO ECO </t>
  </si>
  <si>
    <t>27/07/2020</t>
  </si>
  <si>
    <t>184561 - ADAPTADOR  INALACAO P/ CIRCUITO ALTO FLUXO REF: AAA-1</t>
  </si>
  <si>
    <t>WHITE MARTINS GASES INDUSTR</t>
  </si>
  <si>
    <t>184562 - ADAPTADOR TRAQUEOSTOMIA  CIRCUITO ALTO FLUXO REF: TA-22</t>
  </si>
  <si>
    <t>184557 - CANULA INFANTIL ALTO FLUXO DE 1 - 8 L/MIN REF: MI1300</t>
  </si>
  <si>
    <t>184558 - CANULA PEDIATRICO ALTO FLUXO 1 - 20 L/MIN REF: MPS 1500</t>
  </si>
  <si>
    <t>184556 - CIRCUITO PACIENTE ALTO FLUXO 5 - 40 L/MIN REF: 40178098</t>
  </si>
  <si>
    <t>184555 - CIRCUITO PACIENTE BAIXO FLUXO 1-8 L/MIN REF: 40178557</t>
  </si>
  <si>
    <t>MANGUEIRA DE CONEXÃO FÊMEA PARA OXIGÊNIO 5000 MORIYA</t>
  </si>
  <si>
    <t>MANGUEIRA DE CONEXÃO FÊMEA PARA AR COMPRIMIDO 5000 MORIYA</t>
  </si>
  <si>
    <t>REGULADOR DE PRESSÃO POSTO PARA OXIGÊNIO MORIYA</t>
  </si>
  <si>
    <t>REGULADOR DE PRESSÃO POSTO PARA AR COMPRIMIDO MORIYA</t>
  </si>
  <si>
    <t>UMIDIFICADOR E AQUECEDOR DE AR VAPORTHERM (GEERADOR ALTO FLUXO)</t>
  </si>
  <si>
    <t>28/07/2020</t>
  </si>
  <si>
    <t>29/07/2020</t>
  </si>
  <si>
    <t>4 BIO MEDICAMENTOS SA</t>
  </si>
  <si>
    <t>03/08/2020</t>
  </si>
  <si>
    <t>04/08/2020</t>
  </si>
  <si>
    <t>PAPEL PLASTICO ITUPEVA LTDA</t>
  </si>
  <si>
    <t xml:space="preserve">180658 - LUVA PROCEDIMENTO </t>
  </si>
  <si>
    <t>05/08/2020</t>
  </si>
  <si>
    <t>PHOELAB DIST DE MEDICAMENT</t>
  </si>
  <si>
    <t>06/08/2020</t>
  </si>
  <si>
    <t>07/08/2020</t>
  </si>
  <si>
    <t>12/08/2020</t>
  </si>
  <si>
    <t>14/08/2020</t>
  </si>
  <si>
    <t>19/08/2020</t>
  </si>
  <si>
    <t>20/08/2020</t>
  </si>
  <si>
    <t>21/08/2020</t>
  </si>
  <si>
    <t>185055 - KIT PARA COLETA DE COVID-19</t>
  </si>
  <si>
    <t xml:space="preserve">MENDELICS ANALISE GENOMICA </t>
  </si>
  <si>
    <t>25/08/2020</t>
  </si>
  <si>
    <t>26/08/2020</t>
  </si>
  <si>
    <t>27/08/2020</t>
  </si>
  <si>
    <t>28/08/2020</t>
  </si>
  <si>
    <t>Avental de Procedimentos Manga Longa Branco C/Elástico 1,15x</t>
  </si>
  <si>
    <t>HMJ</t>
  </si>
  <si>
    <t>Igor dos Santos Cavelagna - Epp</t>
  </si>
  <si>
    <t>Luva p/ Procedimento Não Cirúrgico Tam. P - Caixa C/ 100 Uni</t>
  </si>
  <si>
    <t>Cirurgica Kd Ltda</t>
  </si>
  <si>
    <t>Midazolam 5mg/mL ampola 3mL Inj (Medic Risco)</t>
  </si>
  <si>
    <t>Cm Hospitalar S.a</t>
  </si>
  <si>
    <t xml:space="preserve">Teicoplanina FA 400mg </t>
  </si>
  <si>
    <t>Repress Distribuidora Ltda</t>
  </si>
  <si>
    <t>Luva P/Procedimento Não Cirúrgico Tam. M - Caixa C/ 100 Unid</t>
  </si>
  <si>
    <t>Luva p/ Procedimento Não Cirúrgico Tam. G - Caixa C/ 100 Uni</t>
  </si>
  <si>
    <t>Ipratrópio, brometo 0,25mg/mL Solução p/ inalação Fr 20mL</t>
  </si>
  <si>
    <t>Dexmedetomidina, cloridrato 100mcg/mL FA 2mL</t>
  </si>
  <si>
    <t>Cristalia Produtos Quimicos E Farmaceuticos Ltda.</t>
  </si>
  <si>
    <t xml:space="preserve">Álcool Riocare Foam 1000mL </t>
  </si>
  <si>
    <t>Luimed Comercio de Produtos Hospitalares Ltda</t>
  </si>
  <si>
    <t>Midazolam 5mg/mL ampola 10mL Inj (Medic Risco)</t>
  </si>
  <si>
    <t>União Quimica Farmaceutica Nacional S.a</t>
  </si>
  <si>
    <t xml:space="preserve">Propofol 10mg/mL FA 10mL Inj </t>
  </si>
  <si>
    <t>Aliança Comércio de Material Hospitalar Ltda Epp</t>
  </si>
  <si>
    <t>Heparina Sódica 5000UI/mL FA 5mL Inj (Medic. Risco)</t>
  </si>
  <si>
    <t>Máscara Cirúrgica Descartável C/ Fitilho - Caixa C/ 50</t>
  </si>
  <si>
    <t>Soma/mg Produtos Hospitalares Ltda</t>
  </si>
  <si>
    <t>Máscara Dobrável PFF-2 Ref. 9920 (Uso Hospitalar) N95</t>
  </si>
  <si>
    <t>Medk Res Importação E Comercio de Produtos Medico Hosptalar Ltda - Me</t>
  </si>
  <si>
    <t>AZITromicina 500mg cp</t>
  </si>
  <si>
    <t>Servimed Comercial Ltda.</t>
  </si>
  <si>
    <t xml:space="preserve">Supermed Comércio E Importação de Prod. Médicos E Hospitalares Ltda </t>
  </si>
  <si>
    <t>Cisatracúrio, besilato 2mg/mL ampola 5mL Inj (Medic Risco)</t>
  </si>
  <si>
    <t>Alcool Gel Anti-Septico 500ml - Frasco</t>
  </si>
  <si>
    <t>Comercial Nacional de Produtos Hospitalares Ltda</t>
  </si>
  <si>
    <t>Soma Sp Hospitalar</t>
  </si>
  <si>
    <t>Citymed Comercio de Medicamentos E Produtos Ltda Me</t>
  </si>
  <si>
    <t>Phoelab Distribuidora de Medicamentos Ltda. Me</t>
  </si>
  <si>
    <t>Lidocaína, cloridrato 2% (20mg/mL) S/ Vaso FA 20mL Inj</t>
  </si>
  <si>
    <t>Soquimica Laboratorios Ltda</t>
  </si>
  <si>
    <t>Confortell Ind E Comercio de Produtos Ortopédicos Ltda -me</t>
  </si>
  <si>
    <t xml:space="preserve">Polo Cirurgica </t>
  </si>
  <si>
    <t>Furosemida 10mg/mL ampola 2ml Inj</t>
  </si>
  <si>
    <t>Kit Coleta H1N1/COVID-19 contendo 3 Swabs com Rayon + Tubo F</t>
  </si>
  <si>
    <t>Master Diagnostica Prod. Laboratoriais E Hosp.ltda</t>
  </si>
  <si>
    <t xml:space="preserve">Recommed Distribuidora de Produtos de Saúde E Higienização </t>
  </si>
  <si>
    <t>Fentanila, citrato 50mcg/mL ampola 2mL Inj (Medic Risco)</t>
  </si>
  <si>
    <t>Máscara Cirúrgica Descartável C/ Fitilho Pacote c/ 100 unida</t>
  </si>
  <si>
    <t>Medi House Indústria E Comércio de Prods.cirúrgicos E Hospitalares Ltda</t>
  </si>
  <si>
    <t>Cm Hospitalar Ltda</t>
  </si>
  <si>
    <t>Dejamaro Ind E Com de Prod Med Lta</t>
  </si>
  <si>
    <t>Carlos Edmundo Medanha</t>
  </si>
  <si>
    <t>Cremer S.a.</t>
  </si>
  <si>
    <t>Ciprofloxacino 2mg/mL Bolsa 100mL Inj</t>
  </si>
  <si>
    <t>Fresenius Kabi Brasil Ltda</t>
  </si>
  <si>
    <t>Dipromed Com E Import Ltda</t>
  </si>
  <si>
    <t>Avental para procedimento em SMS e laminado descartável - 50</t>
  </si>
  <si>
    <t>R D de Souza Confecções</t>
  </si>
  <si>
    <t>Newcare Comércio de Materias Cirurgicos E Hospitalares Ltda - Me</t>
  </si>
  <si>
    <t>Anbioton Importadora Ltda</t>
  </si>
  <si>
    <t>Swab de rayon estéril 15cm x 0,25cm com quebra em 11cm perso</t>
  </si>
  <si>
    <t>Fastlabor Comercial Eireli - Epp</t>
  </si>
  <si>
    <t>Hdl Logística Hospitalar Ltda</t>
  </si>
  <si>
    <t>Traiano Multi Griffes Ltda</t>
  </si>
  <si>
    <t>Dupatri Hospitalar Sumare</t>
  </si>
  <si>
    <t>Propofol 10mg/mL FA 20mL</t>
  </si>
  <si>
    <t>Comercial Cirurgica Rioclarense Ltda</t>
  </si>
  <si>
    <t>Precision Comercial Distribuidora de Produtos Medico Hospitalares Ltda</t>
  </si>
  <si>
    <t>Astra Farma Comercio de Material Medico Hospitalar Ltda</t>
  </si>
  <si>
    <t>Exame de covid Saliva (tubo+materiais de identificação e env</t>
  </si>
  <si>
    <t>Mendelics Analise Genomica S.a.</t>
  </si>
  <si>
    <t>HRJ</t>
  </si>
  <si>
    <t>Impormed Comercial E Importadora Ltda - Me</t>
  </si>
  <si>
    <t>Luva p/ procedimento não cirúrgico tamanho M cx c/ 100 unida</t>
  </si>
  <si>
    <t>Luva p/ procedimento não cirúrgico tamanho P cx c/ 100 unida</t>
  </si>
  <si>
    <t>Azitromicina EV FA 500mg</t>
  </si>
  <si>
    <t>Furosemida 40mg cp</t>
  </si>
  <si>
    <t>Medicamental Hospitalar Ltda</t>
  </si>
  <si>
    <t>Luva p/ procedimento não cirúrgico tamanho G cx c/ 100 unida</t>
  </si>
  <si>
    <t>Avental Descartavel Manga Longa P/Expurgo Gramatura 50 taman</t>
  </si>
  <si>
    <t>Politex Indústria E Comércio Ltda</t>
  </si>
  <si>
    <t>Filtro HMEF (Bacteriano) Adulto C/Traqueia</t>
  </si>
  <si>
    <t>Cirurgica Fernandes Com. Rep. Mat. Cir. Hosp. Ltda</t>
  </si>
  <si>
    <t>Dupatri Hospitalar Comércio, Importação Exportação Ltda</t>
  </si>
  <si>
    <t>Sulmedic Comércio de Medicamentos Eireli</t>
  </si>
  <si>
    <t>Sodrogas Distribuidora de Medicamentos E Materiais Medico Hospitalares Ltda</t>
  </si>
  <si>
    <t>Novafarma Industria Farmaceutica Ltda</t>
  </si>
  <si>
    <t>Alcool etílico 70% Gel 1000g c/ válvula pump</t>
  </si>
  <si>
    <t>Health Tech Farmacia de Manipulacao Ltda-me</t>
  </si>
  <si>
    <t>Ativa Comercial Hospitalar Ltda.</t>
  </si>
  <si>
    <t>Genesio A Mendes E Cia Ltda</t>
  </si>
  <si>
    <t>Supermed Com. E Import. de Produtos Medicos E Hosp. Ltda.</t>
  </si>
  <si>
    <t>Touca Cirúrgica descartável pct c/ 100 unidades</t>
  </si>
  <si>
    <t>Hipomed Comercio Atacadista de Produtos Para Saude Ltda</t>
  </si>
  <si>
    <t>Avental Cirurgico Estéril SMS descartável 1,60m x 1,20m</t>
  </si>
  <si>
    <t>Health Quality Indústria E Comércio Ltda.me</t>
  </si>
  <si>
    <t>Levofloxacino 5mg/mL Bolsa 100mL Inj</t>
  </si>
  <si>
    <t>Máscara Cirúrgica descartável c/ elástico cx c/ 50 unidades</t>
  </si>
  <si>
    <t>Cbs Médico Científica S/a</t>
  </si>
  <si>
    <t>Fox Industria E Comercio de Materiais Medicos E Hospitalares Eireli</t>
  </si>
  <si>
    <t>4bio Medicamentos S.a.</t>
  </si>
  <si>
    <t>Mgmed Produtos Hospitalares Eireli</t>
  </si>
  <si>
    <t>Papel, Plastico Itupeva Ltda</t>
  </si>
  <si>
    <t>TOTAL</t>
  </si>
  <si>
    <t>VINCULADOS</t>
  </si>
  <si>
    <t>À VINCULAR</t>
  </si>
  <si>
    <t xml:space="preserve">MANEQUIM BISSEXUAL COM ÓRGÃOS INTERNOS E SIMULADOR PARA CUIDADOS </t>
  </si>
  <si>
    <t>LUCY</t>
  </si>
  <si>
    <t xml:space="preserve">MANEQUIM SIMULADOR ADULTO (TRONCO) SEM ÓRGÃOS PARA TREINAMENTO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</si>
</sst>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_(* #,##0_);_(* \(#,##0\);_(* &quot;-&quot;??_);_(@_)"/>
    <numFmt numFmtId="167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5" fillId="2" borderId="1" xfId="2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43" fontId="5" fillId="2" borderId="1" xfId="1" applyFont="1" applyFill="1" applyBorder="1" applyAlignment="1" applyProtection="1">
      <alignment horizontal="right" vertical="center"/>
    </xf>
    <xf numFmtId="0" fontId="5" fillId="2" borderId="1" xfId="2" applyFont="1" applyFill="1" applyBorder="1" applyAlignment="1" applyProtection="1">
      <alignment horizontal="left" vertical="center"/>
    </xf>
    <xf numFmtId="0" fontId="2" fillId="3" borderId="0" xfId="0" applyFont="1" applyFill="1" applyAlignment="1">
      <alignment horizontal="center"/>
    </xf>
    <xf numFmtId="0" fontId="6" fillId="2" borderId="1" xfId="2" applyNumberFormat="1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left" vertical="center"/>
    </xf>
    <xf numFmtId="164" fontId="6" fillId="2" borderId="1" xfId="1" applyNumberFormat="1" applyFont="1" applyFill="1" applyBorder="1" applyAlignment="1" applyProtection="1">
      <alignment horizontal="center" vertical="center"/>
    </xf>
    <xf numFmtId="43" fontId="6" fillId="2" borderId="1" xfId="1" applyFont="1" applyFill="1" applyBorder="1" applyAlignment="1" applyProtection="1">
      <alignment horizontal="right" vertical="center"/>
    </xf>
    <xf numFmtId="0" fontId="6" fillId="5" borderId="1" xfId="2" applyNumberFormat="1" applyFont="1" applyFill="1" applyBorder="1" applyAlignment="1" applyProtection="1">
      <alignment horizontal="center" vertical="center"/>
    </xf>
    <xf numFmtId="165" fontId="6" fillId="2" borderId="1" xfId="1" applyNumberFormat="1" applyFont="1" applyFill="1" applyBorder="1" applyAlignment="1" applyProtection="1">
      <alignment horizontal="right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166" fontId="8" fillId="0" borderId="1" xfId="1" applyNumberFormat="1" applyFont="1" applyFill="1" applyBorder="1" applyAlignment="1" applyProtection="1">
      <alignment horizontal="right" vertical="center"/>
    </xf>
    <xf numFmtId="167" fontId="6" fillId="0" borderId="1" xfId="1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9" fillId="0" borderId="0" xfId="1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43" fontId="0" fillId="4" borderId="1" xfId="1" applyFont="1" applyFill="1" applyBorder="1" applyAlignment="1">
      <alignment horizontal="right"/>
    </xf>
    <xf numFmtId="43" fontId="0" fillId="4" borderId="2" xfId="1" applyFont="1" applyFill="1" applyBorder="1"/>
    <xf numFmtId="0" fontId="3" fillId="0" borderId="0" xfId="0" applyFont="1"/>
    <xf numFmtId="43" fontId="3" fillId="5" borderId="1" xfId="0" applyNumberFormat="1" applyFont="1" applyFill="1" applyBorder="1"/>
    <xf numFmtId="43" fontId="9" fillId="0" borderId="0" xfId="1" applyNumberFormat="1" applyFont="1" applyBorder="1" applyAlignment="1">
      <alignment horizontal="center" vertical="center"/>
    </xf>
    <xf numFmtId="14" fontId="6" fillId="2" borderId="1" xfId="2" applyNumberFormat="1" applyFont="1" applyFill="1" applyBorder="1" applyAlignment="1" applyProtection="1">
      <alignment horizontal="center" vertical="center"/>
    </xf>
    <xf numFmtId="43" fontId="10" fillId="6" borderId="1" xfId="1" applyFont="1" applyFill="1" applyBorder="1" applyAlignment="1">
      <alignment vertical="center"/>
    </xf>
    <xf numFmtId="43" fontId="0" fillId="0" borderId="0" xfId="0" applyNumberFormat="1"/>
    <xf numFmtId="0" fontId="11" fillId="7" borderId="1" xfId="2" applyFont="1" applyFill="1" applyBorder="1" applyAlignment="1" applyProtection="1">
      <alignment horizontal="center" vertical="center"/>
    </xf>
    <xf numFmtId="0" fontId="12" fillId="0" borderId="0" xfId="0" applyFont="1"/>
    <xf numFmtId="0" fontId="13" fillId="7" borderId="1" xfId="2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43" fontId="12" fillId="7" borderId="0" xfId="0" applyNumberFormat="1" applyFont="1" applyFill="1" applyBorder="1" applyAlignment="1">
      <alignment horizontal="center" vertical="center"/>
    </xf>
    <xf numFmtId="43" fontId="3" fillId="8" borderId="0" xfId="1" applyFont="1" applyFill="1" applyBorder="1" applyAlignment="1">
      <alignment vertical="center"/>
    </xf>
    <xf numFmtId="14" fontId="11" fillId="9" borderId="1" xfId="2" applyNumberFormat="1" applyFont="1" applyFill="1" applyBorder="1" applyAlignment="1" applyProtection="1">
      <alignment horizontal="center" vertical="center"/>
    </xf>
    <xf numFmtId="0" fontId="11" fillId="9" borderId="1" xfId="2" applyFont="1" applyFill="1" applyBorder="1" applyAlignment="1" applyProtection="1">
      <alignment horizontal="center" vertical="center"/>
    </xf>
    <xf numFmtId="164" fontId="11" fillId="9" borderId="1" xfId="1" applyNumberFormat="1" applyFont="1" applyFill="1" applyBorder="1" applyAlignment="1" applyProtection="1">
      <alignment horizontal="center" vertical="center"/>
    </xf>
    <xf numFmtId="43" fontId="11" fillId="9" borderId="1" xfId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43" fontId="10" fillId="0" borderId="3" xfId="1" applyFont="1" applyBorder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SSL/Doa&#231;&#227;o/Confer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IRO"/>
      <sheetName val="FINANCXCOMP"/>
      <sheetName val="COMPRAS"/>
      <sheetName val="COMPRASXFINANCEIRO"/>
      <sheetName val="DOUGLAS"/>
      <sheetName val="WAGNER"/>
      <sheetName val="CONSOLIDADO"/>
      <sheetName val="AME"/>
      <sheetName val="HGG"/>
      <sheetName val="HMJ"/>
      <sheetName val="HRJ"/>
      <sheetName val="LUCY"/>
    </sheetNames>
    <sheetDataSet>
      <sheetData sheetId="0"/>
      <sheetData sheetId="1">
        <row r="513">
          <cell r="H513">
            <v>62981.159999999996</v>
          </cell>
        </row>
        <row r="514">
          <cell r="H514">
            <v>2811332.3183999993</v>
          </cell>
        </row>
        <row r="515">
          <cell r="H515">
            <v>897538.3</v>
          </cell>
        </row>
        <row r="516">
          <cell r="H516">
            <v>439111.62599999993</v>
          </cell>
        </row>
      </sheetData>
      <sheetData sheetId="2"/>
      <sheetData sheetId="3"/>
      <sheetData sheetId="4"/>
      <sheetData sheetId="5">
        <row r="1">
          <cell r="A1" t="str">
            <v>Número da NF</v>
          </cell>
          <cell r="B1" t="str">
            <v>COD SKU</v>
          </cell>
          <cell r="C1" t="str">
            <v>Data da entrada e/ou emissão;</v>
          </cell>
          <cell r="D1" t="str">
            <v>Produto;</v>
          </cell>
          <cell r="E1" t="str">
            <v>Quantidade</v>
          </cell>
          <cell r="F1" t="str">
            <v>Valor unitário</v>
          </cell>
          <cell r="G1" t="str">
            <v>Subtotal</v>
          </cell>
          <cell r="H1" t="str">
            <v>Fornecedor</v>
          </cell>
        </row>
        <row r="2">
          <cell r="A2">
            <v>5399</v>
          </cell>
          <cell r="B2">
            <v>151255</v>
          </cell>
          <cell r="C2">
            <v>43941.495474537034</v>
          </cell>
          <cell r="D2" t="str">
            <v>Avental de Procedimentos Manga Longa Branco C/Elástico 1,15x1,37 25g</v>
          </cell>
          <cell r="E2">
            <v>1800</v>
          </cell>
          <cell r="F2">
            <v>1.2</v>
          </cell>
          <cell r="G2">
            <v>2160</v>
          </cell>
          <cell r="H2" t="str">
            <v>Igor dos Santos Cavelagna - Epp</v>
          </cell>
        </row>
        <row r="3">
          <cell r="A3">
            <v>5392</v>
          </cell>
          <cell r="B3">
            <v>151255</v>
          </cell>
          <cell r="C3">
            <v>43936.767592592594</v>
          </cell>
          <cell r="D3" t="str">
            <v>Avental de Procedimentos Manga Longa Branco C/Elástico 1,15x1,37 25g</v>
          </cell>
          <cell r="E3">
            <v>1800</v>
          </cell>
          <cell r="F3">
            <v>1.2</v>
          </cell>
          <cell r="G3">
            <v>2160</v>
          </cell>
          <cell r="H3" t="str">
            <v>Igor dos Santos Cavelagna - Epp</v>
          </cell>
        </row>
        <row r="4">
          <cell r="A4">
            <v>5342</v>
          </cell>
          <cell r="B4">
            <v>151255</v>
          </cell>
          <cell r="C4">
            <v>43930.445983796293</v>
          </cell>
          <cell r="D4" t="str">
            <v>Avental de Procedimentos Manga Longa Branco C/Elástico 1,15x1,37 25g</v>
          </cell>
          <cell r="E4">
            <v>3900</v>
          </cell>
          <cell r="F4">
            <v>1.2</v>
          </cell>
          <cell r="G4">
            <v>4680</v>
          </cell>
          <cell r="H4" t="str">
            <v>Igor dos Santos Cavelagna - Epp</v>
          </cell>
        </row>
        <row r="5">
          <cell r="A5">
            <v>5293</v>
          </cell>
          <cell r="B5">
            <v>151255</v>
          </cell>
          <cell r="C5">
            <v>43923.526446759257</v>
          </cell>
          <cell r="D5" t="str">
            <v>Avental de Procedimentos Manga Longa Branco C/Elástico 1,15x1,37 25g</v>
          </cell>
          <cell r="E5">
            <v>4200</v>
          </cell>
          <cell r="F5">
            <v>1.2</v>
          </cell>
          <cell r="G5">
            <v>5040</v>
          </cell>
          <cell r="H5" t="str">
            <v>Igor dos Santos Cavelagna - Epp</v>
          </cell>
        </row>
        <row r="6">
          <cell r="A6">
            <v>5910</v>
          </cell>
          <cell r="B6">
            <v>151255</v>
          </cell>
          <cell r="C6">
            <v>43920.771631944444</v>
          </cell>
          <cell r="D6" t="str">
            <v>Avental de Procedimentos Manga Longa Branco C/Elástico 1,15x1,37 25g</v>
          </cell>
          <cell r="E6">
            <v>4000</v>
          </cell>
          <cell r="F6">
            <v>1.6</v>
          </cell>
          <cell r="G6">
            <v>6400</v>
          </cell>
          <cell r="H6" t="str">
            <v>Confortell Ind E Comercio de Produtos Ortopédicos Ltda -me</v>
          </cell>
        </row>
        <row r="7">
          <cell r="A7">
            <v>5259</v>
          </cell>
          <cell r="B7">
            <v>151255</v>
          </cell>
          <cell r="C7">
            <v>43921.434675925928</v>
          </cell>
          <cell r="D7" t="str">
            <v>Avental de Procedimentos Manga Longa Branco C/Elástico 1,15x1,37 25g</v>
          </cell>
          <cell r="E7">
            <v>3000</v>
          </cell>
          <cell r="F7">
            <v>0.86</v>
          </cell>
          <cell r="G7">
            <v>2580</v>
          </cell>
          <cell r="H7" t="str">
            <v>Igor dos Santos Cavelagna - Epp</v>
          </cell>
        </row>
        <row r="8">
          <cell r="A8">
            <v>5210</v>
          </cell>
          <cell r="B8">
            <v>151255</v>
          </cell>
          <cell r="C8">
            <v>43914.536469907405</v>
          </cell>
          <cell r="D8" t="str">
            <v>Avental de Procedimentos Manga Longa Branco C/Elástico 1,15x1,37 25g</v>
          </cell>
          <cell r="E8">
            <v>5000</v>
          </cell>
          <cell r="F8">
            <v>0.86</v>
          </cell>
          <cell r="G8">
            <v>4300</v>
          </cell>
          <cell r="H8" t="str">
            <v>Igor dos Santos Cavelagna - Epp</v>
          </cell>
        </row>
        <row r="9">
          <cell r="A9">
            <v>5178</v>
          </cell>
          <cell r="B9">
            <v>151255</v>
          </cell>
          <cell r="C9">
            <v>43907.678483796299</v>
          </cell>
          <cell r="D9" t="str">
            <v>Avental de Procedimentos Manga Longa Branco C/Elástico 1,15x1,37 25g</v>
          </cell>
          <cell r="E9">
            <v>6000</v>
          </cell>
          <cell r="F9">
            <v>0.86</v>
          </cell>
          <cell r="G9">
            <v>5160</v>
          </cell>
          <cell r="H9" t="str">
            <v>Igor dos Santos Cavelagna - Epp</v>
          </cell>
        </row>
        <row r="10">
          <cell r="A10">
            <v>5166</v>
          </cell>
          <cell r="B10">
            <v>151255</v>
          </cell>
          <cell r="C10">
            <v>43903.682615740741</v>
          </cell>
          <cell r="D10" t="str">
            <v>Avental de Procedimentos Manga Longa Branco C/Elástico 1,15x1,37 25g</v>
          </cell>
          <cell r="E10">
            <v>4000</v>
          </cell>
          <cell r="F10">
            <v>0.86</v>
          </cell>
          <cell r="G10">
            <v>3440</v>
          </cell>
          <cell r="H10" t="str">
            <v>Igor dos Santos Cavelagna - Epp</v>
          </cell>
        </row>
        <row r="11">
          <cell r="A11">
            <v>5114</v>
          </cell>
          <cell r="B11">
            <v>151255</v>
          </cell>
          <cell r="C11">
            <v>43895.469594907408</v>
          </cell>
          <cell r="D11" t="str">
            <v>Avental de Procedimentos Manga Longa Branco C/Elástico 1,15x1,37 25g</v>
          </cell>
          <cell r="E11">
            <v>6000</v>
          </cell>
          <cell r="F11">
            <v>0.86</v>
          </cell>
          <cell r="G11">
            <v>5160</v>
          </cell>
          <cell r="H11" t="str">
            <v>Igor dos Santos Cavelagna - Epp</v>
          </cell>
        </row>
        <row r="12">
          <cell r="A12">
            <v>11882</v>
          </cell>
          <cell r="B12">
            <v>159984</v>
          </cell>
          <cell r="C12">
            <v>43941.487974537034</v>
          </cell>
          <cell r="D12" t="str">
            <v xml:space="preserve">Álcool Riocare Foam 1000mL </v>
          </cell>
          <cell r="E12">
            <v>108</v>
          </cell>
          <cell r="F12">
            <v>41</v>
          </cell>
          <cell r="G12">
            <v>4428</v>
          </cell>
          <cell r="H12" t="str">
            <v>Luimed Comercio de Produtos Hospitalares Ltda</v>
          </cell>
        </row>
        <row r="13">
          <cell r="A13">
            <v>11821</v>
          </cell>
          <cell r="B13">
            <v>159984</v>
          </cell>
          <cell r="C13">
            <v>43929.633009259262</v>
          </cell>
          <cell r="D13" t="str">
            <v xml:space="preserve">Álcool Riocare Foam 1000mL </v>
          </cell>
          <cell r="E13">
            <v>102</v>
          </cell>
          <cell r="F13">
            <v>65.540000000000006</v>
          </cell>
          <cell r="G13">
            <v>6685.0800000000008</v>
          </cell>
          <cell r="H13" t="str">
            <v>Luimed Comercio de Produtos Hospitalares Ltda</v>
          </cell>
        </row>
        <row r="14">
          <cell r="A14">
            <v>11757</v>
          </cell>
          <cell r="B14">
            <v>159984</v>
          </cell>
          <cell r="C14">
            <v>43920.688414351855</v>
          </cell>
          <cell r="D14" t="str">
            <v xml:space="preserve">Álcool Riocare Foam 1000mL </v>
          </cell>
          <cell r="E14">
            <v>36</v>
          </cell>
          <cell r="F14">
            <v>65.540000000000006</v>
          </cell>
          <cell r="G14">
            <v>2359.44</v>
          </cell>
          <cell r="H14" t="str">
            <v>Luimed Comercio de Produtos Hospitalares Ltda</v>
          </cell>
        </row>
        <row r="15">
          <cell r="A15">
            <v>11757</v>
          </cell>
          <cell r="B15">
            <v>159984</v>
          </cell>
          <cell r="C15">
            <v>43920.688414351855</v>
          </cell>
          <cell r="D15" t="str">
            <v xml:space="preserve">Álcool Riocare Foam 1000mL </v>
          </cell>
          <cell r="E15">
            <v>60</v>
          </cell>
          <cell r="F15">
            <v>65.540000000000006</v>
          </cell>
          <cell r="G15">
            <v>3932.4000000000005</v>
          </cell>
          <cell r="H15" t="str">
            <v>Luimed Comercio de Produtos Hospitalares Ltda</v>
          </cell>
        </row>
        <row r="16">
          <cell r="A16">
            <v>11635</v>
          </cell>
          <cell r="B16">
            <v>159984</v>
          </cell>
          <cell r="C16">
            <v>43908.456979166665</v>
          </cell>
          <cell r="D16" t="str">
            <v xml:space="preserve">Álcool Riocare Foam 1000mL </v>
          </cell>
          <cell r="E16">
            <v>60</v>
          </cell>
          <cell r="F16">
            <v>65.540000000000006</v>
          </cell>
          <cell r="G16">
            <v>3932.4000000000005</v>
          </cell>
          <cell r="H16" t="str">
            <v>Luimed Comercio de Produtos Hospitalares Ltda</v>
          </cell>
        </row>
        <row r="17">
          <cell r="A17">
            <v>11591</v>
          </cell>
          <cell r="B17">
            <v>159984</v>
          </cell>
          <cell r="C17">
            <v>43902.762650462966</v>
          </cell>
          <cell r="D17" t="str">
            <v xml:space="preserve">Álcool Riocare Foam 1000mL </v>
          </cell>
          <cell r="E17">
            <v>60</v>
          </cell>
          <cell r="F17">
            <v>65.540000000000006</v>
          </cell>
          <cell r="G17">
            <v>3932.4000000000005</v>
          </cell>
          <cell r="H17" t="str">
            <v>Luimed Comercio de Produtos Hospitalares Ltda</v>
          </cell>
        </row>
        <row r="18">
          <cell r="A18">
            <v>11512</v>
          </cell>
          <cell r="B18">
            <v>159984</v>
          </cell>
          <cell r="C18">
            <v>43894.600115740737</v>
          </cell>
          <cell r="D18" t="str">
            <v xml:space="preserve">Álcool Riocare Foam 1000mL </v>
          </cell>
          <cell r="E18">
            <v>6</v>
          </cell>
          <cell r="F18">
            <v>65.540000000000006</v>
          </cell>
          <cell r="G18">
            <v>393.24</v>
          </cell>
          <cell r="H18" t="str">
            <v>Luimed Comercio de Produtos Hospitalares Ltda</v>
          </cell>
        </row>
        <row r="19">
          <cell r="A19">
            <v>3618</v>
          </cell>
          <cell r="B19">
            <v>139255</v>
          </cell>
          <cell r="C19">
            <v>43921.728275462963</v>
          </cell>
          <cell r="D19" t="str">
            <v>Luva p/ Procedimento Não Cirúrgico Tam. P - Caixa C/ 100 Uni</v>
          </cell>
          <cell r="E19">
            <v>400</v>
          </cell>
          <cell r="F19">
            <v>21.6</v>
          </cell>
          <cell r="G19">
            <v>8640</v>
          </cell>
          <cell r="H19" t="str">
            <v xml:space="preserve">Polo Cirurgica </v>
          </cell>
        </row>
        <row r="20">
          <cell r="A20">
            <v>3612</v>
          </cell>
          <cell r="B20">
            <v>139255</v>
          </cell>
          <cell r="C20">
            <v>43921.730543981481</v>
          </cell>
          <cell r="D20" t="str">
            <v>Luva p/ Procedimento Não Cirúrgico Tam. P - Caixa C/ 100 Uni</v>
          </cell>
          <cell r="E20">
            <v>400</v>
          </cell>
          <cell r="F20">
            <v>21.6</v>
          </cell>
          <cell r="G20">
            <v>8640</v>
          </cell>
          <cell r="H20" t="str">
            <v xml:space="preserve">Polo Cirurgica </v>
          </cell>
        </row>
        <row r="21">
          <cell r="A21">
            <v>16675</v>
          </cell>
          <cell r="B21">
            <v>139255</v>
          </cell>
          <cell r="C21">
            <v>43917.408587962964</v>
          </cell>
          <cell r="D21" t="str">
            <v>Luva p/ Procedimento Não Cirúrgico Tam. P - Caixa C/ 100 Uni</v>
          </cell>
          <cell r="E21">
            <v>100</v>
          </cell>
          <cell r="F21">
            <v>26</v>
          </cell>
          <cell r="G21">
            <v>2600</v>
          </cell>
          <cell r="H21" t="str">
            <v>Aliança Comércio de Material Hospitalar Ltda Epp</v>
          </cell>
        </row>
        <row r="22">
          <cell r="A22">
            <v>16569</v>
          </cell>
          <cell r="B22">
            <v>139255</v>
          </cell>
          <cell r="C22">
            <v>43907.519537037035</v>
          </cell>
          <cell r="D22" t="str">
            <v>Luva p/ Procedimento Não Cirúrgico Tam. P - Caixa C/ 100 Uni</v>
          </cell>
          <cell r="E22">
            <v>510</v>
          </cell>
          <cell r="F22">
            <v>18.3</v>
          </cell>
          <cell r="G22">
            <v>9333</v>
          </cell>
          <cell r="H22" t="str">
            <v>Aliança Comércio de Material Hospitalar Ltda Epp</v>
          </cell>
        </row>
        <row r="23">
          <cell r="A23">
            <v>52314</v>
          </cell>
          <cell r="B23">
            <v>139255</v>
          </cell>
          <cell r="C23">
            <v>43895.637881944444</v>
          </cell>
          <cell r="D23" t="str">
            <v>Luva p/ Procedimento Não Cirúrgico Tam. P - Caixa C/ 100 Uni</v>
          </cell>
          <cell r="E23">
            <v>120</v>
          </cell>
          <cell r="F23">
            <v>14.2</v>
          </cell>
          <cell r="G23">
            <v>1704</v>
          </cell>
          <cell r="H23" t="str">
            <v>Cirurgica Kd Ltda</v>
          </cell>
        </row>
        <row r="24">
          <cell r="A24">
            <v>52315</v>
          </cell>
          <cell r="B24">
            <v>139255</v>
          </cell>
          <cell r="C24">
            <v>43895.638738425929</v>
          </cell>
          <cell r="D24" t="str">
            <v>Luva p/ Procedimento Não Cirúrgico Tam. P - Caixa C/ 100 Uni</v>
          </cell>
          <cell r="E24">
            <v>112</v>
          </cell>
          <cell r="F24">
            <v>14.2</v>
          </cell>
          <cell r="G24">
            <v>1590.3999999999999</v>
          </cell>
          <cell r="H24" t="str">
            <v>Cirurgica Kd Ltda</v>
          </cell>
        </row>
        <row r="25">
          <cell r="A25">
            <v>52315</v>
          </cell>
          <cell r="B25">
            <v>139255</v>
          </cell>
          <cell r="C25">
            <v>43895.638738425929</v>
          </cell>
          <cell r="D25" t="str">
            <v>Luva p/ Procedimento Não Cirúrgico Tam. P - Caixa C/ 100 Uni</v>
          </cell>
          <cell r="E25">
            <v>8</v>
          </cell>
          <cell r="F25">
            <v>14.2</v>
          </cell>
          <cell r="G25">
            <v>113.6</v>
          </cell>
          <cell r="H25" t="str">
            <v>Cirurgica Kd Ltda</v>
          </cell>
        </row>
        <row r="26">
          <cell r="A26">
            <v>3612</v>
          </cell>
          <cell r="B26">
            <v>139258</v>
          </cell>
          <cell r="C26">
            <v>43921.730543981481</v>
          </cell>
          <cell r="D26" t="str">
            <v>Luva P/Procedimento Não Cirúrgico Tam. M - Caixa C/ 100 Unid</v>
          </cell>
          <cell r="E26">
            <v>600</v>
          </cell>
          <cell r="F26">
            <v>21.6</v>
          </cell>
          <cell r="G26">
            <v>12960</v>
          </cell>
          <cell r="H26" t="str">
            <v xml:space="preserve">Polo Cirurgica </v>
          </cell>
        </row>
        <row r="27">
          <cell r="A27">
            <v>16675</v>
          </cell>
          <cell r="B27">
            <v>139258</v>
          </cell>
          <cell r="C27">
            <v>43917.408587962964</v>
          </cell>
          <cell r="D27" t="str">
            <v>Luva P/Procedimento Não Cirúrgico Tam. M - Caixa C/ 100 Unid</v>
          </cell>
          <cell r="E27">
            <v>400</v>
          </cell>
          <cell r="F27">
            <v>26</v>
          </cell>
          <cell r="G27">
            <v>10400</v>
          </cell>
          <cell r="H27" t="str">
            <v>Aliança Comércio de Material Hospitalar Ltda Epp</v>
          </cell>
        </row>
        <row r="28">
          <cell r="A28">
            <v>16569</v>
          </cell>
          <cell r="B28">
            <v>139258</v>
          </cell>
          <cell r="C28">
            <v>43907.519537037035</v>
          </cell>
          <cell r="D28" t="str">
            <v>Luva P/Procedimento Não Cirúrgico Tam. M - Caixa C/ 100 Unid</v>
          </cell>
          <cell r="E28">
            <v>350</v>
          </cell>
          <cell r="F28">
            <v>18.3</v>
          </cell>
          <cell r="G28">
            <v>6405</v>
          </cell>
          <cell r="H28" t="str">
            <v>Aliança Comércio de Material Hospitalar Ltda Epp</v>
          </cell>
        </row>
        <row r="29">
          <cell r="A29">
            <v>52421</v>
          </cell>
          <cell r="B29">
            <v>139258</v>
          </cell>
          <cell r="C29">
            <v>43900.491006944445</v>
          </cell>
          <cell r="D29" t="str">
            <v>Luva P/Procedimento Não Cirúrgico Tam. M - Caixa C/ 100 Unid</v>
          </cell>
          <cell r="E29">
            <v>200</v>
          </cell>
          <cell r="F29">
            <v>14.2</v>
          </cell>
          <cell r="G29">
            <v>2840</v>
          </cell>
          <cell r="H29" t="str">
            <v>Cirurgica Kd Ltda</v>
          </cell>
        </row>
        <row r="30">
          <cell r="A30">
            <v>201378</v>
          </cell>
          <cell r="B30">
            <v>157616</v>
          </cell>
          <cell r="D30" t="str">
            <v>Mascara cirúrgica descartável com fitilho (c/ 50)</v>
          </cell>
          <cell r="E30">
            <v>220</v>
          </cell>
          <cell r="F30">
            <v>50</v>
          </cell>
          <cell r="G30">
            <v>11000</v>
          </cell>
          <cell r="H30" t="str">
            <v>Soma MG</v>
          </cell>
        </row>
        <row r="31">
          <cell r="A31">
            <v>6919</v>
          </cell>
          <cell r="B31">
            <v>161927</v>
          </cell>
          <cell r="C31">
            <v>43938</v>
          </cell>
          <cell r="D31" t="str">
            <v>Mascara cirúrgica descartável com fitilho (c/ 100)</v>
          </cell>
          <cell r="E31">
            <v>20000</v>
          </cell>
          <cell r="F31">
            <v>0.6</v>
          </cell>
          <cell r="G31">
            <v>12000</v>
          </cell>
          <cell r="H31" t="str">
            <v>Dejamaro</v>
          </cell>
        </row>
        <row r="32">
          <cell r="A32">
            <v>180365</v>
          </cell>
          <cell r="B32">
            <v>161927</v>
          </cell>
          <cell r="C32">
            <v>43935</v>
          </cell>
          <cell r="D32" t="str">
            <v>Mascara cirúrgica descartável com fitilho (c/ 100)</v>
          </cell>
          <cell r="E32">
            <v>15000</v>
          </cell>
          <cell r="F32">
            <v>2.1</v>
          </cell>
          <cell r="G32">
            <v>31500</v>
          </cell>
          <cell r="H32" t="str">
            <v>Medi House</v>
          </cell>
        </row>
        <row r="33">
          <cell r="A33">
            <v>179796</v>
          </cell>
          <cell r="B33">
            <v>161927</v>
          </cell>
          <cell r="C33">
            <v>43928</v>
          </cell>
          <cell r="D33" t="str">
            <v>Mascara cirúrgica descartável com fitilho (c/ 100)</v>
          </cell>
          <cell r="E33">
            <v>5000</v>
          </cell>
          <cell r="F33">
            <v>2.1</v>
          </cell>
          <cell r="G33">
            <v>10500</v>
          </cell>
          <cell r="H33" t="str">
            <v>Medi House</v>
          </cell>
        </row>
        <row r="34">
          <cell r="A34">
            <v>793056</v>
          </cell>
          <cell r="B34">
            <v>140966</v>
          </cell>
          <cell r="C34">
            <v>43941.480023148149</v>
          </cell>
          <cell r="D34" t="str">
            <v>Máscara Dobrável PFF-2 Ref. 9920 (Uso Hospitalar) N95</v>
          </cell>
          <cell r="E34">
            <v>600</v>
          </cell>
          <cell r="F34">
            <v>24</v>
          </cell>
          <cell r="G34">
            <v>14400</v>
          </cell>
          <cell r="H34" t="str">
            <v>Cm Hospitalar Ltda</v>
          </cell>
        </row>
        <row r="35">
          <cell r="A35">
            <v>792880</v>
          </cell>
          <cell r="B35">
            <v>140966</v>
          </cell>
          <cell r="C35">
            <v>43938.504594907405</v>
          </cell>
          <cell r="D35" t="str">
            <v>Máscara Dobrável PFF-2 Ref. 9920 (Uso Hospitalar) N95</v>
          </cell>
          <cell r="E35">
            <v>1400</v>
          </cell>
          <cell r="F35">
            <v>24</v>
          </cell>
          <cell r="G35">
            <v>33600</v>
          </cell>
          <cell r="H35" t="str">
            <v>Cm Hospitalar Ltda</v>
          </cell>
        </row>
        <row r="36">
          <cell r="A36">
            <v>202443</v>
          </cell>
          <cell r="B36">
            <v>140966</v>
          </cell>
          <cell r="C36">
            <v>43930.513113425928</v>
          </cell>
          <cell r="D36" t="str">
            <v>Máscara Dobrável PFF-2 Ref. 9920 (Uso Hospitalar) N95</v>
          </cell>
          <cell r="E36">
            <v>1200</v>
          </cell>
          <cell r="F36">
            <v>10</v>
          </cell>
          <cell r="G36">
            <v>12000</v>
          </cell>
          <cell r="H36" t="str">
            <v>Soma/mg Produtos Hospitalares Ltda</v>
          </cell>
        </row>
        <row r="37">
          <cell r="A37">
            <v>143644</v>
          </cell>
          <cell r="B37">
            <v>140966</v>
          </cell>
          <cell r="C37">
            <v>43917.458032407405</v>
          </cell>
          <cell r="D37" t="str">
            <v>Máscara Dobrável PFF-2 Ref. 9920 (Uso Hospitalar) N95</v>
          </cell>
          <cell r="E37">
            <v>415</v>
          </cell>
          <cell r="F37">
            <v>30</v>
          </cell>
          <cell r="G37">
            <v>12450</v>
          </cell>
          <cell r="H37" t="str">
            <v>Soma Sp Hospitalar</v>
          </cell>
        </row>
        <row r="38">
          <cell r="A38">
            <v>427107</v>
          </cell>
          <cell r="B38">
            <v>140966</v>
          </cell>
          <cell r="C38">
            <v>43914.49931712963</v>
          </cell>
          <cell r="D38" t="str">
            <v>Máscara Dobrável PFF-2 Ref. 9920 (Uso Hospitalar) N95</v>
          </cell>
          <cell r="E38">
            <v>1000</v>
          </cell>
          <cell r="F38">
            <v>44</v>
          </cell>
          <cell r="G38">
            <v>44000</v>
          </cell>
          <cell r="H38" t="str">
            <v xml:space="preserve">Supermed Comércio E Importação de Prod. Médicos E Hospitalares Ltda </v>
          </cell>
        </row>
        <row r="39">
          <cell r="A39">
            <v>4823</v>
          </cell>
          <cell r="B39">
            <v>140966</v>
          </cell>
          <cell r="C39">
            <v>43913.70994212963</v>
          </cell>
          <cell r="D39" t="str">
            <v>Máscara Dobrável PFF-2 Ref. 9920 (Uso Hospitalar) N95</v>
          </cell>
          <cell r="E39">
            <v>200</v>
          </cell>
          <cell r="F39">
            <v>30</v>
          </cell>
          <cell r="G39">
            <v>6000</v>
          </cell>
          <cell r="H39" t="str">
            <v>Medk Res Importação E Comercio de Produtos Medico Hosptalar Ltda - Me</v>
          </cell>
        </row>
        <row r="40">
          <cell r="A40">
            <v>50790</v>
          </cell>
          <cell r="B40">
            <v>184260</v>
          </cell>
          <cell r="C40">
            <v>43922</v>
          </cell>
          <cell r="D40" t="str">
            <v>KIT SWAB COLETA COVID-19/H1N1 - 3 HASTE + 1 TUBO FALCON</v>
          </cell>
          <cell r="E40">
            <v>300</v>
          </cell>
          <cell r="F40">
            <v>36.5</v>
          </cell>
          <cell r="G40">
            <v>10950</v>
          </cell>
          <cell r="H40" t="str">
            <v>MASTER DIAGNOSTICA</v>
          </cell>
        </row>
        <row r="41">
          <cell r="A41">
            <v>401848</v>
          </cell>
          <cell r="B41">
            <v>122495</v>
          </cell>
          <cell r="C41">
            <v>43902.765659722223</v>
          </cell>
          <cell r="D41" t="str">
            <v>Midazolam 5mg/mL ampola 10mL Inj (Medic Risco)</v>
          </cell>
          <cell r="E41">
            <v>150</v>
          </cell>
          <cell r="F41">
            <v>2.64</v>
          </cell>
          <cell r="G41">
            <v>396</v>
          </cell>
          <cell r="H41" t="str">
            <v>União Quimica Farmaceutica Nacional S.a</v>
          </cell>
        </row>
        <row r="42">
          <cell r="A42">
            <v>175421</v>
          </cell>
          <cell r="B42">
            <v>38883</v>
          </cell>
          <cell r="C42">
            <v>43929.494976851849</v>
          </cell>
          <cell r="D42" t="str">
            <v>AZITromicina 500mg cp</v>
          </cell>
          <cell r="E42">
            <v>450</v>
          </cell>
          <cell r="F42">
            <v>0.7</v>
          </cell>
          <cell r="G42">
            <v>315</v>
          </cell>
          <cell r="H42" t="str">
            <v>Repress Distribuidora Ltda</v>
          </cell>
        </row>
        <row r="43">
          <cell r="A43">
            <v>36961</v>
          </cell>
          <cell r="B43">
            <v>38883</v>
          </cell>
          <cell r="C43">
            <v>43920.624097222222</v>
          </cell>
          <cell r="D43" t="str">
            <v>AZITromicina 500mg cp</v>
          </cell>
          <cell r="E43">
            <v>30</v>
          </cell>
          <cell r="F43">
            <v>1.4</v>
          </cell>
          <cell r="G43">
            <v>42</v>
          </cell>
          <cell r="H43" t="str">
            <v>Phoelab Distribuidora de Medicamentos Ltda. Me</v>
          </cell>
        </row>
        <row r="44">
          <cell r="A44">
            <v>666454</v>
          </cell>
          <cell r="B44">
            <v>38883</v>
          </cell>
          <cell r="C44">
            <v>43913.714733796296</v>
          </cell>
          <cell r="D44" t="str">
            <v>AZITromicina 500mg cp</v>
          </cell>
          <cell r="E44">
            <v>300</v>
          </cell>
          <cell r="F44">
            <v>1.0648</v>
          </cell>
          <cell r="G44">
            <v>319.44</v>
          </cell>
          <cell r="H44" t="str">
            <v>Servimed Comercial Ltda.</v>
          </cell>
        </row>
        <row r="45">
          <cell r="A45">
            <v>175421</v>
          </cell>
          <cell r="B45">
            <v>2730</v>
          </cell>
          <cell r="C45">
            <v>43929.494976851849</v>
          </cell>
          <cell r="D45" t="str">
            <v xml:space="preserve">Teicoplanina FA 400mg </v>
          </cell>
          <cell r="E45">
            <v>30</v>
          </cell>
          <cell r="F45">
            <v>35</v>
          </cell>
          <cell r="G45">
            <v>1050</v>
          </cell>
          <cell r="H45" t="str">
            <v>Repress Distribuidora Ltda</v>
          </cell>
        </row>
        <row r="46">
          <cell r="A46">
            <v>174428</v>
          </cell>
          <cell r="B46">
            <v>2730</v>
          </cell>
          <cell r="C46">
            <v>43907.61855324074</v>
          </cell>
          <cell r="D46" t="str">
            <v xml:space="preserve">Teicoplanina FA 400mg </v>
          </cell>
          <cell r="E46">
            <v>20</v>
          </cell>
          <cell r="F46">
            <v>35</v>
          </cell>
          <cell r="G46">
            <v>700</v>
          </cell>
          <cell r="H46" t="str">
            <v>Repress Distribuidora Ltda</v>
          </cell>
        </row>
        <row r="47">
          <cell r="A47">
            <v>174228</v>
          </cell>
          <cell r="B47">
            <v>2730</v>
          </cell>
          <cell r="C47">
            <v>43903.69972222222</v>
          </cell>
          <cell r="D47" t="str">
            <v xml:space="preserve">Teicoplanina FA 400mg </v>
          </cell>
          <cell r="E47">
            <v>15</v>
          </cell>
          <cell r="F47">
            <v>35</v>
          </cell>
          <cell r="G47">
            <v>525</v>
          </cell>
          <cell r="H47" t="str">
            <v>Repress Distribuidora Ltda</v>
          </cell>
        </row>
        <row r="48">
          <cell r="A48">
            <v>173833</v>
          </cell>
          <cell r="B48">
            <v>2730</v>
          </cell>
          <cell r="C48">
            <v>43899.639062499999</v>
          </cell>
          <cell r="D48" t="str">
            <v xml:space="preserve">Teicoplanina FA 400mg </v>
          </cell>
          <cell r="E48">
            <v>5</v>
          </cell>
          <cell r="F48">
            <v>35</v>
          </cell>
          <cell r="G48">
            <v>175</v>
          </cell>
          <cell r="H48" t="str">
            <v>Repress Distribuidora Ltda</v>
          </cell>
        </row>
        <row r="49">
          <cell r="A49">
            <v>173421</v>
          </cell>
          <cell r="B49">
            <v>2730</v>
          </cell>
          <cell r="C49">
            <v>43894.398888888885</v>
          </cell>
          <cell r="D49" t="str">
            <v xml:space="preserve">Teicoplanina FA 400mg </v>
          </cell>
          <cell r="E49">
            <v>5</v>
          </cell>
          <cell r="F49">
            <v>35</v>
          </cell>
          <cell r="G49">
            <v>175</v>
          </cell>
          <cell r="H49" t="str">
            <v>Repress Distribuidora Ltda</v>
          </cell>
        </row>
        <row r="50">
          <cell r="A50">
            <v>2575235</v>
          </cell>
          <cell r="B50">
            <v>47605</v>
          </cell>
          <cell r="C50">
            <v>43920.714421296296</v>
          </cell>
          <cell r="D50" t="str">
            <v>Cisatracúrio, besilato 2mg/mL ampola 5mL Inj (Medic Risco)</v>
          </cell>
          <cell r="E50">
            <v>20</v>
          </cell>
          <cell r="F50">
            <v>12.5</v>
          </cell>
          <cell r="G50">
            <v>250</v>
          </cell>
          <cell r="H50" t="str">
            <v>Cristalia Produtos Quimicos E Farmaceuticos Ltda.</v>
          </cell>
        </row>
        <row r="51">
          <cell r="A51">
            <v>2571050</v>
          </cell>
          <cell r="B51">
            <v>47605</v>
          </cell>
          <cell r="C51">
            <v>43914.680335648147</v>
          </cell>
          <cell r="D51" t="str">
            <v>Cisatracúrio, besilato 2mg/mL ampola 5mL Inj (Medic Risco)</v>
          </cell>
          <cell r="E51">
            <v>15</v>
          </cell>
          <cell r="F51">
            <v>12.5</v>
          </cell>
          <cell r="G51">
            <v>187.5</v>
          </cell>
          <cell r="H51" t="str">
            <v>Cristalia Produtos Quimicos E Farmaceuticos Ltda.</v>
          </cell>
        </row>
        <row r="52">
          <cell r="A52">
            <v>2569387</v>
          </cell>
          <cell r="B52">
            <v>47605</v>
          </cell>
          <cell r="C52">
            <v>43914.68340277778</v>
          </cell>
          <cell r="D52" t="str">
            <v>Cisatracúrio, besilato 2mg/mL ampola 5mL Inj (Medic Risco)</v>
          </cell>
          <cell r="E52">
            <v>35</v>
          </cell>
          <cell r="F52">
            <v>12.5</v>
          </cell>
          <cell r="G52">
            <v>437.5</v>
          </cell>
          <cell r="H52" t="str">
            <v>Cristalia Produtos Quimicos E Farmaceuticos Ltda.</v>
          </cell>
        </row>
        <row r="53">
          <cell r="A53">
            <v>174428</v>
          </cell>
          <cell r="B53">
            <v>409</v>
          </cell>
          <cell r="C53">
            <v>43907.61855324074</v>
          </cell>
          <cell r="D53" t="str">
            <v>Heparina Sódica 5000UI/mL FA 5mL Inj (Medic. Risco)</v>
          </cell>
          <cell r="E53">
            <v>50</v>
          </cell>
          <cell r="F53">
            <v>13.32</v>
          </cell>
          <cell r="G53">
            <v>666</v>
          </cell>
          <cell r="H53" t="str">
            <v>Repress Distribuidora Ltda</v>
          </cell>
        </row>
        <row r="54">
          <cell r="A54">
            <v>407840</v>
          </cell>
          <cell r="B54">
            <v>122495</v>
          </cell>
          <cell r="C54">
            <v>43924.732175925928</v>
          </cell>
          <cell r="D54" t="str">
            <v>Midazolam 5mg/mL ampola 10mL Inj (Medic Risco)</v>
          </cell>
          <cell r="E54">
            <v>150</v>
          </cell>
          <cell r="F54">
            <v>2.64</v>
          </cell>
          <cell r="G54">
            <v>396</v>
          </cell>
          <cell r="H54" t="str">
            <v>União Quimica Farmaceutica Nacional S.a</v>
          </cell>
        </row>
        <row r="55">
          <cell r="A55">
            <v>175421</v>
          </cell>
          <cell r="B55">
            <v>38883</v>
          </cell>
          <cell r="C55">
            <v>43929.494976851849</v>
          </cell>
          <cell r="D55" t="str">
            <v>AZITromicina 500mg cp</v>
          </cell>
          <cell r="E55">
            <v>450</v>
          </cell>
          <cell r="F55">
            <v>0.7</v>
          </cell>
          <cell r="G55">
            <v>315</v>
          </cell>
          <cell r="H55" t="str">
            <v>Repress Distribuidora Ltda</v>
          </cell>
        </row>
        <row r="56">
          <cell r="A56">
            <v>36961</v>
          </cell>
          <cell r="B56">
            <v>38883</v>
          </cell>
          <cell r="C56">
            <v>43920.624097222222</v>
          </cell>
          <cell r="D56" t="str">
            <v>AZITromicina 500mg cp</v>
          </cell>
          <cell r="E56">
            <v>30</v>
          </cell>
          <cell r="F56">
            <v>1.4</v>
          </cell>
          <cell r="G56">
            <v>42</v>
          </cell>
          <cell r="H56" t="str">
            <v>Phoelab Distribuidora de Medicamentos Ltda. Me</v>
          </cell>
        </row>
        <row r="57">
          <cell r="A57">
            <v>666454</v>
          </cell>
          <cell r="B57">
            <v>38883</v>
          </cell>
          <cell r="C57">
            <v>43913.714733796296</v>
          </cell>
          <cell r="D57" t="str">
            <v>AZITromicina 500mg cp</v>
          </cell>
          <cell r="E57">
            <v>300</v>
          </cell>
          <cell r="F57">
            <v>1.0648</v>
          </cell>
          <cell r="G57">
            <v>319.44</v>
          </cell>
          <cell r="H57" t="str">
            <v>Servimed Comercial Ltda.</v>
          </cell>
        </row>
        <row r="58">
          <cell r="A58">
            <v>2046031</v>
          </cell>
          <cell r="B58">
            <v>8823</v>
          </cell>
          <cell r="C58">
            <v>43917.766157407408</v>
          </cell>
          <cell r="D58" t="str">
            <v>Ipratrópio, brometo 0,25mg/mL Solução p/ inalação Fr 20mL</v>
          </cell>
          <cell r="E58">
            <v>50</v>
          </cell>
          <cell r="F58">
            <v>0.7</v>
          </cell>
          <cell r="G58">
            <v>35</v>
          </cell>
          <cell r="H58" t="str">
            <v>Cm Hospitalar S.a</v>
          </cell>
        </row>
        <row r="59">
          <cell r="A59">
            <v>2045288</v>
          </cell>
          <cell r="B59">
            <v>8823</v>
          </cell>
          <cell r="C59">
            <v>43917.75513888889</v>
          </cell>
          <cell r="D59" t="str">
            <v>Ipratrópio, brometo 0,25mg/mL Solução p/ inalação Fr 20mL</v>
          </cell>
          <cell r="E59">
            <v>50</v>
          </cell>
          <cell r="F59">
            <v>0.7</v>
          </cell>
          <cell r="G59">
            <v>35</v>
          </cell>
          <cell r="H59" t="str">
            <v>Cm Hospitalar S.a</v>
          </cell>
        </row>
        <row r="60">
          <cell r="A60">
            <v>2036006</v>
          </cell>
          <cell r="B60">
            <v>8823</v>
          </cell>
          <cell r="C60">
            <v>43900.647650462961</v>
          </cell>
          <cell r="D60" t="str">
            <v>Ipratrópio, brometo 0,25mg/mL Solução p/ inalação Fr 20mL</v>
          </cell>
          <cell r="E60">
            <v>30</v>
          </cell>
          <cell r="F60">
            <v>0.7</v>
          </cell>
          <cell r="G60">
            <v>21</v>
          </cell>
          <cell r="H60" t="str">
            <v>Cm Hospitalar S.a</v>
          </cell>
        </row>
        <row r="61">
          <cell r="A61">
            <v>2031327</v>
          </cell>
          <cell r="B61">
            <v>8823</v>
          </cell>
          <cell r="C61">
            <v>43894.393171296295</v>
          </cell>
          <cell r="D61" t="str">
            <v>Ipratrópio, brometo 0,25mg/mL Solução p/ inalação Fr 20mL</v>
          </cell>
          <cell r="E61">
            <v>10</v>
          </cell>
          <cell r="F61">
            <v>0.7</v>
          </cell>
          <cell r="G61">
            <v>7</v>
          </cell>
          <cell r="H61" t="str">
            <v>Cm Hospitalar S.a</v>
          </cell>
        </row>
        <row r="62">
          <cell r="A62">
            <v>2029813</v>
          </cell>
          <cell r="B62">
            <v>8823</v>
          </cell>
          <cell r="C62">
            <v>43892.505648148152</v>
          </cell>
          <cell r="D62" t="str">
            <v>Ipratrópio, brometo 0,25mg/mL Solução p/ inalação Fr 20mL</v>
          </cell>
          <cell r="E62">
            <v>6</v>
          </cell>
          <cell r="F62">
            <v>0.7</v>
          </cell>
          <cell r="G62">
            <v>4.1999999999999993</v>
          </cell>
          <cell r="H62" t="str">
            <v>Cm Hospitalar S.a</v>
          </cell>
        </row>
        <row r="63">
          <cell r="A63">
            <v>408055</v>
          </cell>
          <cell r="B63">
            <v>68625</v>
          </cell>
          <cell r="C63">
            <v>43924.739189814813</v>
          </cell>
          <cell r="D63" t="str">
            <v xml:space="preserve">Propofol 10mg/mL FA 10mL Inj </v>
          </cell>
          <cell r="E63">
            <v>210</v>
          </cell>
          <cell r="F63">
            <v>5.4</v>
          </cell>
          <cell r="G63">
            <v>1134</v>
          </cell>
          <cell r="H63" t="str">
            <v>União Quimica Farmaceutica Nacional S.a</v>
          </cell>
        </row>
        <row r="64">
          <cell r="A64">
            <v>401848</v>
          </cell>
          <cell r="B64">
            <v>68625</v>
          </cell>
          <cell r="C64">
            <v>43902.765659722223</v>
          </cell>
          <cell r="D64" t="str">
            <v xml:space="preserve">Propofol 10mg/mL FA 10mL Inj </v>
          </cell>
          <cell r="E64">
            <v>180</v>
          </cell>
          <cell r="F64">
            <v>5.4</v>
          </cell>
          <cell r="G64">
            <v>972.00000000000011</v>
          </cell>
          <cell r="H64" t="str">
            <v>União Quimica Farmaceutica Nacional S.a</v>
          </cell>
        </row>
        <row r="65">
          <cell r="A65">
            <v>400039</v>
          </cell>
          <cell r="B65">
            <v>68625</v>
          </cell>
          <cell r="C65">
            <v>43893.633055555554</v>
          </cell>
          <cell r="D65" t="str">
            <v xml:space="preserve">Propofol 10mg/mL FA 10mL Inj </v>
          </cell>
          <cell r="E65">
            <v>180</v>
          </cell>
          <cell r="F65">
            <v>5.4</v>
          </cell>
          <cell r="G65">
            <v>972.00000000000011</v>
          </cell>
          <cell r="H65" t="str">
            <v>União Quimica Farmaceutica Nacional S.a</v>
          </cell>
        </row>
        <row r="66">
          <cell r="A66">
            <v>143925</v>
          </cell>
          <cell r="B66">
            <v>406</v>
          </cell>
          <cell r="C66">
            <v>43921.77679398148</v>
          </cell>
          <cell r="D66" t="str">
            <v>Furosemida 10mg/mL ampola 2ml Inj</v>
          </cell>
          <cell r="E66">
            <v>700</v>
          </cell>
          <cell r="F66">
            <v>0.46</v>
          </cell>
          <cell r="G66">
            <v>322</v>
          </cell>
          <cell r="H66" t="str">
            <v>Soma Sp Hospitalar</v>
          </cell>
        </row>
        <row r="67">
          <cell r="A67">
            <v>419649</v>
          </cell>
          <cell r="B67">
            <v>1003</v>
          </cell>
          <cell r="C67">
            <v>43894.611747685187</v>
          </cell>
          <cell r="D67" t="str">
            <v>Furosemida 40mg cp</v>
          </cell>
          <cell r="E67">
            <v>100</v>
          </cell>
          <cell r="F67">
            <v>0.1</v>
          </cell>
          <cell r="G67">
            <v>10</v>
          </cell>
          <cell r="H67" t="str">
            <v xml:space="preserve">Supermed Comércio E Importação de Prod. Médicos E Hospitalares Ltda </v>
          </cell>
        </row>
        <row r="68">
          <cell r="A68">
            <v>103211</v>
          </cell>
          <cell r="B68">
            <v>39158</v>
          </cell>
          <cell r="C68">
            <v>43920.726666666669</v>
          </cell>
          <cell r="D68" t="str">
            <v>Lidocaína, cloridrato 2% (20mg/mL) S/ Vaso FA 20mL Inj</v>
          </cell>
          <cell r="E68">
            <v>200</v>
          </cell>
          <cell r="F68">
            <v>2.48</v>
          </cell>
          <cell r="G68">
            <v>496</v>
          </cell>
          <cell r="H68" t="str">
            <v>Soquimica Laboratorios Ltda</v>
          </cell>
        </row>
        <row r="69">
          <cell r="A69">
            <v>119257</v>
          </cell>
          <cell r="B69">
            <v>154808</v>
          </cell>
          <cell r="C69">
            <v>43923.554699074077</v>
          </cell>
          <cell r="D69" t="str">
            <v>Alcool etílico 70% Gel 1000g c/ válvula pump</v>
          </cell>
          <cell r="E69">
            <v>50</v>
          </cell>
          <cell r="F69">
            <v>26.32</v>
          </cell>
          <cell r="G69">
            <v>1316</v>
          </cell>
          <cell r="H69" t="str">
            <v>Health Tech Farmacia de Manipulacao Ltda-me</v>
          </cell>
        </row>
        <row r="70">
          <cell r="A70">
            <v>5343</v>
          </cell>
          <cell r="B70">
            <v>151255</v>
          </cell>
          <cell r="C70">
            <v>43930.626122685186</v>
          </cell>
          <cell r="D70" t="str">
            <v>Avental de Procedimentos Manga Longa Branco C/Elástico 1,15x</v>
          </cell>
          <cell r="E70">
            <v>2000</v>
          </cell>
          <cell r="F70">
            <v>1.1499999999999999</v>
          </cell>
          <cell r="G70">
            <v>2300</v>
          </cell>
          <cell r="H70" t="str">
            <v>Igor dos Santos Cavelagna - Epp</v>
          </cell>
        </row>
        <row r="71">
          <cell r="A71">
            <v>73664</v>
          </cell>
          <cell r="B71">
            <v>151255</v>
          </cell>
          <cell r="C71">
            <v>43930.481898148151</v>
          </cell>
          <cell r="D71" t="str">
            <v>Avental de Procedimentos Manga Longa Branco C/Elástico 1,15x</v>
          </cell>
          <cell r="E71">
            <v>3000</v>
          </cell>
          <cell r="F71">
            <v>3.15</v>
          </cell>
          <cell r="G71">
            <v>9450</v>
          </cell>
          <cell r="H71" t="str">
            <v>Supermed Com. E Import. de Produtos Medicos E Hosp. Ltda.</v>
          </cell>
        </row>
        <row r="72">
          <cell r="A72">
            <v>5158</v>
          </cell>
          <cell r="B72">
            <v>151255</v>
          </cell>
          <cell r="C72">
            <v>43910.748888888891</v>
          </cell>
          <cell r="D72" t="str">
            <v>Avental de Procedimentos Manga Longa Branco C/Elástico 1,15x</v>
          </cell>
          <cell r="E72">
            <v>1200</v>
          </cell>
          <cell r="F72">
            <v>0.86</v>
          </cell>
          <cell r="G72">
            <v>1032</v>
          </cell>
          <cell r="H72" t="str">
            <v>Igor dos Santos Cavelagna - Epp</v>
          </cell>
        </row>
        <row r="73">
          <cell r="A73">
            <v>5158</v>
          </cell>
          <cell r="B73">
            <v>151255</v>
          </cell>
          <cell r="C73">
            <v>43910.748888888891</v>
          </cell>
          <cell r="D73" t="str">
            <v>Avental de Procedimentos Manga Longa Branco C/Elástico 1,15x</v>
          </cell>
          <cell r="E73">
            <v>1200</v>
          </cell>
          <cell r="F73">
            <v>0.86</v>
          </cell>
          <cell r="G73">
            <v>1032</v>
          </cell>
          <cell r="H73" t="str">
            <v>Igor dos Santos Cavelagna - Epp</v>
          </cell>
        </row>
        <row r="74">
          <cell r="A74">
            <v>4697</v>
          </cell>
          <cell r="B74">
            <v>151255</v>
          </cell>
          <cell r="C74">
            <v>43908.325370370374</v>
          </cell>
          <cell r="D74" t="str">
            <v>Avental de Procedimentos Manga Longa Branco C/Elástico 1,15x</v>
          </cell>
          <cell r="E74">
            <v>1200</v>
          </cell>
          <cell r="F74">
            <v>0.98</v>
          </cell>
          <cell r="G74">
            <v>1176</v>
          </cell>
          <cell r="H74" t="str">
            <v>Impormed Comercial E Importadora Ltda - Me</v>
          </cell>
        </row>
        <row r="75">
          <cell r="A75">
            <v>4688</v>
          </cell>
          <cell r="B75">
            <v>151255</v>
          </cell>
          <cell r="C75">
            <v>43900.407118055555</v>
          </cell>
          <cell r="D75" t="str">
            <v>Avental de Procedimentos Manga Longa Branco C/Elástico 1,15x</v>
          </cell>
          <cell r="E75">
            <v>3000</v>
          </cell>
          <cell r="F75">
            <v>0.98</v>
          </cell>
          <cell r="G75">
            <v>2940</v>
          </cell>
          <cell r="H75" t="str">
            <v>Impormed Comercial E Importadora Ltda - Me</v>
          </cell>
        </row>
        <row r="76">
          <cell r="A76">
            <v>5070</v>
          </cell>
          <cell r="B76">
            <v>151255</v>
          </cell>
          <cell r="C76">
            <v>43894.382233796299</v>
          </cell>
          <cell r="D76" t="str">
            <v>Avental de Procedimentos Manga Longa Branco C/Elástico 1,15x</v>
          </cell>
          <cell r="E76">
            <v>600</v>
          </cell>
          <cell r="F76">
            <v>0.86</v>
          </cell>
          <cell r="G76">
            <v>516</v>
          </cell>
          <cell r="H76" t="str">
            <v>Igor dos Santos Cavelagna - Epp</v>
          </cell>
        </row>
        <row r="77">
          <cell r="A77">
            <v>5940</v>
          </cell>
          <cell r="B77">
            <v>137929</v>
          </cell>
          <cell r="C77">
            <v>43928.395624999997</v>
          </cell>
          <cell r="D77" t="str">
            <v>Avental Descartavel Manga Longa P/Expurgo Gramatura 50 taman</v>
          </cell>
          <cell r="E77">
            <v>630</v>
          </cell>
          <cell r="F77">
            <v>10</v>
          </cell>
          <cell r="G77">
            <v>6300</v>
          </cell>
          <cell r="H77" t="str">
            <v>Confortell Ind E Comercio de Produtos Ortopédicos Ltda -me</v>
          </cell>
        </row>
        <row r="78">
          <cell r="A78">
            <v>5902</v>
          </cell>
          <cell r="B78">
            <v>137929</v>
          </cell>
          <cell r="C78">
            <v>43920.518379629626</v>
          </cell>
          <cell r="D78" t="str">
            <v>Avental Descartavel Manga Longa P/Expurgo Gramatura 50 taman</v>
          </cell>
          <cell r="E78">
            <v>300</v>
          </cell>
          <cell r="F78">
            <v>10</v>
          </cell>
          <cell r="G78">
            <v>3000</v>
          </cell>
          <cell r="H78" t="str">
            <v>Confortell Ind E Comercio de Produtos Ortopédicos Ltda -me</v>
          </cell>
        </row>
        <row r="79">
          <cell r="A79">
            <v>33297</v>
          </cell>
          <cell r="B79">
            <v>137929</v>
          </cell>
          <cell r="C79">
            <v>43914.505173611113</v>
          </cell>
          <cell r="D79" t="str">
            <v>Avental Descartavel Manga Longa P/Expurgo Gramatura 50 taman</v>
          </cell>
          <cell r="E79">
            <v>300</v>
          </cell>
          <cell r="F79">
            <v>6.72</v>
          </cell>
          <cell r="G79">
            <v>2016</v>
          </cell>
          <cell r="H79" t="str">
            <v>Politex Indústria E Comércio Ltda</v>
          </cell>
        </row>
        <row r="80">
          <cell r="A80">
            <v>16684</v>
          </cell>
          <cell r="B80">
            <v>154304</v>
          </cell>
          <cell r="C80">
            <v>43921.433888888889</v>
          </cell>
          <cell r="D80" t="str">
            <v>Luva p/ procedimento não cirúrgico tamanho M cx c/ 100 unida</v>
          </cell>
          <cell r="E80">
            <v>400</v>
          </cell>
          <cell r="F80">
            <v>26</v>
          </cell>
          <cell r="G80">
            <v>10400</v>
          </cell>
          <cell r="H80" t="str">
            <v>Aliança Comércio de Material Hospitalar Ltda Epp</v>
          </cell>
        </row>
        <row r="81">
          <cell r="A81">
            <v>16583</v>
          </cell>
          <cell r="B81">
            <v>154304</v>
          </cell>
          <cell r="C81">
            <v>43914.407500000001</v>
          </cell>
          <cell r="D81" t="str">
            <v>Luva p/ procedimento não cirúrgico tamanho M cx c/ 100 unida</v>
          </cell>
          <cell r="E81">
            <v>300</v>
          </cell>
          <cell r="F81">
            <v>18.3</v>
          </cell>
          <cell r="G81">
            <v>5490</v>
          </cell>
          <cell r="H81" t="str">
            <v>Aliança Comércio de Material Hospitalar Ltda Epp</v>
          </cell>
        </row>
        <row r="82">
          <cell r="A82">
            <v>52420</v>
          </cell>
          <cell r="B82">
            <v>154304</v>
          </cell>
          <cell r="C82">
            <v>43903.578587962962</v>
          </cell>
          <cell r="D82" t="str">
            <v>Luva p/ procedimento não cirúrgico tamanho M cx c/ 100 unida</v>
          </cell>
          <cell r="E82">
            <v>60</v>
          </cell>
          <cell r="F82">
            <v>14.2</v>
          </cell>
          <cell r="G82">
            <v>852</v>
          </cell>
          <cell r="H82" t="str">
            <v>Cirurgica Kd Ltda</v>
          </cell>
        </row>
        <row r="83">
          <cell r="A83">
            <v>52313</v>
          </cell>
          <cell r="B83">
            <v>154304</v>
          </cell>
          <cell r="C83">
            <v>43896.427800925929</v>
          </cell>
          <cell r="D83" t="str">
            <v>Luva p/ procedimento não cirúrgico tamanho M cx c/ 100 unida</v>
          </cell>
          <cell r="E83">
            <v>60</v>
          </cell>
          <cell r="F83">
            <v>14.2</v>
          </cell>
          <cell r="G83">
            <v>852</v>
          </cell>
          <cell r="H83" t="str">
            <v>Cirurgica Kd Ltda</v>
          </cell>
        </row>
        <row r="84">
          <cell r="A84">
            <v>16684</v>
          </cell>
          <cell r="B84">
            <v>154303</v>
          </cell>
          <cell r="C84">
            <v>43921.433888888889</v>
          </cell>
          <cell r="D84" t="str">
            <v>Luva p/ procedimento não cirúrgico tamanho P cx c/ 100 unida</v>
          </cell>
          <cell r="E84">
            <v>500</v>
          </cell>
          <cell r="F84">
            <v>26</v>
          </cell>
          <cell r="G84">
            <v>13000</v>
          </cell>
          <cell r="H84" t="str">
            <v>Aliança Comércio de Material Hospitalar Ltda Epp</v>
          </cell>
        </row>
        <row r="85">
          <cell r="A85">
            <v>16583</v>
          </cell>
          <cell r="B85">
            <v>154303</v>
          </cell>
          <cell r="C85">
            <v>43914.407500000001</v>
          </cell>
          <cell r="D85" t="str">
            <v>Luva p/ procedimento não cirúrgico tamanho P cx c/ 100 unida</v>
          </cell>
          <cell r="E85">
            <v>400</v>
          </cell>
          <cell r="F85">
            <v>18.3</v>
          </cell>
          <cell r="G85">
            <v>7320</v>
          </cell>
          <cell r="H85" t="str">
            <v>Aliança Comércio de Material Hospitalar Ltda Epp</v>
          </cell>
        </row>
        <row r="86">
          <cell r="A86">
            <v>52420</v>
          </cell>
          <cell r="B86">
            <v>154303</v>
          </cell>
          <cell r="C86">
            <v>43903.578587962962</v>
          </cell>
          <cell r="D86" t="str">
            <v>Luva p/ procedimento não cirúrgico tamanho P cx c/ 100 unida</v>
          </cell>
          <cell r="E86">
            <v>80</v>
          </cell>
          <cell r="F86">
            <v>14.2</v>
          </cell>
          <cell r="G86">
            <v>1136</v>
          </cell>
          <cell r="H86" t="str">
            <v>Cirurgica Kd Ltda</v>
          </cell>
        </row>
        <row r="87">
          <cell r="A87">
            <v>52313</v>
          </cell>
          <cell r="B87">
            <v>154303</v>
          </cell>
          <cell r="C87">
            <v>43896.427800925929</v>
          </cell>
          <cell r="D87" t="str">
            <v>Luva p/ procedimento não cirúrgico tamanho P cx c/ 100 unida</v>
          </cell>
          <cell r="E87">
            <v>80</v>
          </cell>
          <cell r="F87">
            <v>14.2</v>
          </cell>
          <cell r="G87">
            <v>1136</v>
          </cell>
          <cell r="H87" t="str">
            <v>Cirurgica Kd Ltda</v>
          </cell>
        </row>
        <row r="88">
          <cell r="A88">
            <v>793063</v>
          </cell>
          <cell r="B88">
            <v>140966</v>
          </cell>
          <cell r="C88">
            <v>43941.415914351855</v>
          </cell>
          <cell r="D88" t="str">
            <v>Máscara Dobrável PFF-2 Ref. 9920 (Uso Hospitalar) N95</v>
          </cell>
          <cell r="E88">
            <v>500</v>
          </cell>
          <cell r="F88">
            <v>24</v>
          </cell>
          <cell r="G88">
            <v>12000</v>
          </cell>
          <cell r="H88" t="str">
            <v>Cm Hospitalar Ltda</v>
          </cell>
        </row>
        <row r="89">
          <cell r="A89">
            <v>1104202025</v>
          </cell>
          <cell r="B89">
            <v>140966</v>
          </cell>
          <cell r="C89">
            <v>43938.653148148151</v>
          </cell>
          <cell r="D89" t="str">
            <v>Máscara Dobrável PFF-2 Ref. 9920 (Uso Hospitalar) N95</v>
          </cell>
          <cell r="E89">
            <v>50</v>
          </cell>
          <cell r="F89">
            <v>6.83</v>
          </cell>
          <cell r="G89">
            <v>341.5</v>
          </cell>
          <cell r="H89" t="str">
            <v>Secretaria de Estado da Saúde de São Paulo</v>
          </cell>
        </row>
        <row r="90">
          <cell r="A90">
            <v>3609</v>
          </cell>
          <cell r="B90">
            <v>140966</v>
          </cell>
          <cell r="C90">
            <v>43921.732395833336</v>
          </cell>
          <cell r="D90" t="str">
            <v>Máscara Dobrável PFF-2 Ref. 9920 (Uso Hospitalar) N95</v>
          </cell>
          <cell r="E90">
            <v>300</v>
          </cell>
          <cell r="F90">
            <v>36.9</v>
          </cell>
          <cell r="G90">
            <v>11070</v>
          </cell>
          <cell r="H90" t="str">
            <v xml:space="preserve">Polo Cirurgica </v>
          </cell>
        </row>
        <row r="91">
          <cell r="A91">
            <v>6921</v>
          </cell>
          <cell r="B91">
            <v>161927</v>
          </cell>
          <cell r="C91">
            <v>43934</v>
          </cell>
          <cell r="D91" t="str">
            <v>Mascara cirurgica descartavel (c/ 100)</v>
          </cell>
          <cell r="E91">
            <v>20000</v>
          </cell>
          <cell r="F91">
            <v>0.6</v>
          </cell>
          <cell r="G91">
            <v>12000</v>
          </cell>
          <cell r="H91" t="str">
            <v>Dejamaro</v>
          </cell>
        </row>
        <row r="92">
          <cell r="A92">
            <v>179810</v>
          </cell>
          <cell r="B92">
            <v>161927</v>
          </cell>
          <cell r="C92">
            <v>43922</v>
          </cell>
          <cell r="D92" t="str">
            <v>Mascara cirurgica descartavel (c/ 100)</v>
          </cell>
          <cell r="E92">
            <v>5000</v>
          </cell>
          <cell r="F92">
            <v>2.1</v>
          </cell>
          <cell r="G92">
            <v>10500</v>
          </cell>
          <cell r="H92" t="str">
            <v>Medi House</v>
          </cell>
        </row>
        <row r="93">
          <cell r="A93">
            <v>182</v>
          </cell>
          <cell r="B93">
            <v>154311</v>
          </cell>
          <cell r="C93">
            <v>43938.663946759261</v>
          </cell>
          <cell r="D93" t="str">
            <v>Touca Cirúrgica descartável pct c/ 100 unidades</v>
          </cell>
          <cell r="E93">
            <v>40</v>
          </cell>
          <cell r="F93">
            <v>4.5</v>
          </cell>
          <cell r="G93">
            <v>180</v>
          </cell>
          <cell r="H93" t="str">
            <v>Hipomed Comercio Atacadista de Produtos Para Saude Ltda</v>
          </cell>
        </row>
        <row r="94">
          <cell r="A94">
            <v>182</v>
          </cell>
          <cell r="B94">
            <v>154311</v>
          </cell>
          <cell r="C94">
            <v>43938.663946759261</v>
          </cell>
          <cell r="D94" t="str">
            <v>Touca Cirúrgica descartável pct c/ 100 unidades</v>
          </cell>
          <cell r="E94">
            <v>60</v>
          </cell>
          <cell r="F94">
            <v>4.5</v>
          </cell>
          <cell r="G94">
            <v>270</v>
          </cell>
          <cell r="H94" t="str">
            <v>Hipomed Comercio Atacadista de Produtos Para Saude Ltda</v>
          </cell>
        </row>
        <row r="95">
          <cell r="A95">
            <v>16478</v>
          </cell>
          <cell r="B95">
            <v>154311</v>
          </cell>
          <cell r="C95">
            <v>43894.724918981483</v>
          </cell>
          <cell r="D95" t="str">
            <v>Touca Cirúrgica descartável pct c/ 100 unidades</v>
          </cell>
          <cell r="E95">
            <v>20</v>
          </cell>
          <cell r="F95">
            <v>4.3</v>
          </cell>
          <cell r="G95">
            <v>86</v>
          </cell>
          <cell r="H95" t="str">
            <v>Aliança Comércio de Material Hospitalar Ltda Epp</v>
          </cell>
        </row>
        <row r="96">
          <cell r="A96">
            <v>408485</v>
          </cell>
          <cell r="B96">
            <v>122495</v>
          </cell>
          <cell r="C96">
            <v>43928.318136574075</v>
          </cell>
          <cell r="D96" t="str">
            <v>Midazolam 5mg/mL ampola 10mL Inj (Medic Risco)</v>
          </cell>
          <cell r="E96">
            <v>1500</v>
          </cell>
          <cell r="F96">
            <v>2.64</v>
          </cell>
          <cell r="G96">
            <v>3960</v>
          </cell>
          <cell r="H96" t="str">
            <v>União Quimica Farmaceutica Nacional S.a</v>
          </cell>
        </row>
        <row r="97">
          <cell r="A97">
            <v>30755</v>
          </cell>
          <cell r="B97">
            <v>122495</v>
          </cell>
          <cell r="C97">
            <v>43927.32775462963</v>
          </cell>
          <cell r="D97" t="str">
            <v>Midazolam 5mg/mL ampola 10mL Inj (Medic Risco)</v>
          </cell>
          <cell r="E97">
            <v>200</v>
          </cell>
          <cell r="F97">
            <v>2.8976000000000002</v>
          </cell>
          <cell r="G97">
            <v>579.52</v>
          </cell>
          <cell r="H97" t="str">
            <v>Ativa Comercial Hospitalar Ltda.</v>
          </cell>
        </row>
        <row r="98">
          <cell r="A98">
            <v>401132</v>
          </cell>
          <cell r="B98">
            <v>122495</v>
          </cell>
          <cell r="C98">
            <v>43899.469155092593</v>
          </cell>
          <cell r="D98" t="str">
            <v>Midazolam 5mg/mL ampola 10mL Inj (Medic Risco)</v>
          </cell>
          <cell r="E98">
            <v>50</v>
          </cell>
          <cell r="F98">
            <v>2.64</v>
          </cell>
          <cell r="G98">
            <v>132</v>
          </cell>
          <cell r="H98" t="str">
            <v>União Quimica Farmaceutica Nacional S.a</v>
          </cell>
        </row>
        <row r="99">
          <cell r="A99">
            <v>2570457</v>
          </cell>
          <cell r="B99">
            <v>150249</v>
          </cell>
          <cell r="C99">
            <v>43915.318101851852</v>
          </cell>
          <cell r="D99" t="str">
            <v>Dexmedetomidina, cloridrato 100mcg/mL FA 2mL</v>
          </cell>
          <cell r="E99">
            <v>50</v>
          </cell>
          <cell r="F99">
            <v>30</v>
          </cell>
          <cell r="G99">
            <v>1500</v>
          </cell>
          <cell r="H99" t="str">
            <v>Cristalia Produtos Quimicos E Farmaceuticos Ltda.</v>
          </cell>
        </row>
        <row r="100">
          <cell r="A100">
            <v>175465</v>
          </cell>
          <cell r="B100">
            <v>38883</v>
          </cell>
          <cell r="C100">
            <v>43922.45517361111</v>
          </cell>
          <cell r="D100" t="str">
            <v>AZITromicina 500mg cp</v>
          </cell>
          <cell r="E100">
            <v>300</v>
          </cell>
          <cell r="F100">
            <v>0.7</v>
          </cell>
          <cell r="G100">
            <v>210</v>
          </cell>
          <cell r="H100" t="str">
            <v>Repress Distribuidora Ltda</v>
          </cell>
        </row>
        <row r="101">
          <cell r="A101">
            <v>23</v>
          </cell>
          <cell r="B101">
            <v>2730</v>
          </cell>
          <cell r="C101">
            <v>43941.325891203705</v>
          </cell>
          <cell r="D101" t="str">
            <v xml:space="preserve">Teicoplanina FA 400mg </v>
          </cell>
          <cell r="E101">
            <v>50</v>
          </cell>
          <cell r="F101">
            <v>32.520000000000003</v>
          </cell>
          <cell r="G101">
            <v>1626.0000000000002</v>
          </cell>
          <cell r="H101" t="str">
            <v>Fresenius Kabi Brasil Ltda</v>
          </cell>
        </row>
        <row r="102">
          <cell r="A102">
            <v>85484</v>
          </cell>
          <cell r="B102">
            <v>2730</v>
          </cell>
          <cell r="C102">
            <v>43936.447013888886</v>
          </cell>
          <cell r="D102" t="str">
            <v xml:space="preserve">Teicoplanina FA 400mg </v>
          </cell>
          <cell r="E102">
            <v>80</v>
          </cell>
          <cell r="F102">
            <v>40</v>
          </cell>
          <cell r="G102">
            <v>3200</v>
          </cell>
          <cell r="H102" t="str">
            <v>Astra Farma Comercio de Material Medico Hospitalar Ltda</v>
          </cell>
        </row>
        <row r="103">
          <cell r="A103">
            <v>144601</v>
          </cell>
          <cell r="B103">
            <v>2730</v>
          </cell>
          <cell r="C103">
            <v>43929.591215277775</v>
          </cell>
          <cell r="D103" t="str">
            <v xml:space="preserve">Teicoplanina FA 400mg </v>
          </cell>
          <cell r="E103">
            <v>60</v>
          </cell>
          <cell r="F103">
            <v>40</v>
          </cell>
          <cell r="G103">
            <v>2400</v>
          </cell>
          <cell r="H103" t="str">
            <v>Soma Sp Hospitalar</v>
          </cell>
        </row>
        <row r="104">
          <cell r="A104">
            <v>104722</v>
          </cell>
          <cell r="B104">
            <v>2730</v>
          </cell>
          <cell r="C104">
            <v>43917.646782407406</v>
          </cell>
          <cell r="D104" t="str">
            <v xml:space="preserve">Teicoplanina FA 400mg </v>
          </cell>
          <cell r="E104">
            <v>40</v>
          </cell>
          <cell r="F104">
            <v>31.88</v>
          </cell>
          <cell r="G104">
            <v>1275.2</v>
          </cell>
          <cell r="H104" t="str">
            <v>Novafarma Industria Farmaceutica Ltda</v>
          </cell>
        </row>
        <row r="105">
          <cell r="A105">
            <v>104218</v>
          </cell>
          <cell r="B105">
            <v>2730</v>
          </cell>
          <cell r="C105">
            <v>43895.623576388891</v>
          </cell>
          <cell r="D105" t="str">
            <v xml:space="preserve">Teicoplanina FA 400mg </v>
          </cell>
          <cell r="E105">
            <v>17</v>
          </cell>
          <cell r="F105">
            <v>31.88</v>
          </cell>
          <cell r="G105">
            <v>541.96</v>
          </cell>
          <cell r="H105" t="str">
            <v>Novafarma Industria Farmaceutica Ltda</v>
          </cell>
        </row>
        <row r="106">
          <cell r="A106">
            <v>111838</v>
          </cell>
          <cell r="B106">
            <v>409</v>
          </cell>
          <cell r="C106">
            <v>43941.549895833334</v>
          </cell>
          <cell r="D106" t="str">
            <v>Heparina Sódica 5000UI/mL FA 5mL Inj (Medic. Risco)</v>
          </cell>
          <cell r="E106">
            <v>100</v>
          </cell>
          <cell r="F106">
            <v>23.2</v>
          </cell>
          <cell r="G106">
            <v>2320</v>
          </cell>
          <cell r="H106" t="str">
            <v>Anbioton Importadora Ltda</v>
          </cell>
        </row>
        <row r="107">
          <cell r="A107">
            <v>78825</v>
          </cell>
          <cell r="B107">
            <v>409</v>
          </cell>
          <cell r="C107">
            <v>43917.474062499998</v>
          </cell>
          <cell r="D107" t="str">
            <v>Heparina Sódica 5000UI/mL FA 5mL Inj (Medic. Risco)</v>
          </cell>
          <cell r="E107">
            <v>100</v>
          </cell>
          <cell r="F107">
            <v>21.693999999999999</v>
          </cell>
          <cell r="G107">
            <v>2169.4</v>
          </cell>
          <cell r="H107" t="str">
            <v>Sulmedic Comércio de Medicamentos Eireli</v>
          </cell>
        </row>
        <row r="108">
          <cell r="A108">
            <v>674635</v>
          </cell>
          <cell r="B108">
            <v>409</v>
          </cell>
          <cell r="C108">
            <v>43895.603009259263</v>
          </cell>
          <cell r="D108" t="str">
            <v>Heparina Sódica 5000UI/mL FA 5mL Inj (Medic. Risco)</v>
          </cell>
          <cell r="E108">
            <v>100</v>
          </cell>
          <cell r="F108">
            <v>19.920000000000002</v>
          </cell>
          <cell r="G108">
            <v>1992.0000000000002</v>
          </cell>
          <cell r="H108" t="str">
            <v>4bio Medicamentos S.a.</v>
          </cell>
        </row>
        <row r="109">
          <cell r="A109">
            <v>408485</v>
          </cell>
          <cell r="B109">
            <v>122495</v>
          </cell>
          <cell r="C109">
            <v>43928.318136574075</v>
          </cell>
          <cell r="D109" t="str">
            <v>Midazolam 5mg/mL ampola 10mL Inj (Medic Risco)</v>
          </cell>
          <cell r="E109">
            <v>1500</v>
          </cell>
          <cell r="F109">
            <v>2.64</v>
          </cell>
          <cell r="G109">
            <v>3960</v>
          </cell>
          <cell r="H109" t="str">
            <v>União Quimica Farmaceutica Nacional S.a</v>
          </cell>
        </row>
        <row r="110">
          <cell r="A110">
            <v>30755</v>
          </cell>
          <cell r="B110">
            <v>122495</v>
          </cell>
          <cell r="C110">
            <v>43927.32775462963</v>
          </cell>
          <cell r="D110" t="str">
            <v>Midazolam 5mg/mL ampola 10mL Inj (Medic Risco)</v>
          </cell>
          <cell r="E110">
            <v>200</v>
          </cell>
          <cell r="F110">
            <v>2.8976000000000002</v>
          </cell>
          <cell r="G110">
            <v>579.52</v>
          </cell>
          <cell r="H110" t="str">
            <v>Ativa Comercial Hospitalar Ltda.</v>
          </cell>
        </row>
        <row r="111">
          <cell r="A111">
            <v>401132</v>
          </cell>
          <cell r="B111">
            <v>122495</v>
          </cell>
          <cell r="C111">
            <v>43899.469155092593</v>
          </cell>
          <cell r="D111" t="str">
            <v>Midazolam 5mg/mL ampola 10mL Inj (Medic Risco)</v>
          </cell>
          <cell r="E111">
            <v>50</v>
          </cell>
          <cell r="F111">
            <v>2.64</v>
          </cell>
          <cell r="G111">
            <v>132</v>
          </cell>
          <cell r="H111" t="str">
            <v>União Quimica Farmaceutica Nacional S.a</v>
          </cell>
        </row>
        <row r="112">
          <cell r="A112">
            <v>175465</v>
          </cell>
          <cell r="B112">
            <v>38883</v>
          </cell>
          <cell r="C112">
            <v>43922.45517361111</v>
          </cell>
          <cell r="D112" t="str">
            <v>AZITromicina 500mg cp</v>
          </cell>
          <cell r="E112">
            <v>300</v>
          </cell>
          <cell r="F112">
            <v>0.7</v>
          </cell>
          <cell r="G112">
            <v>210</v>
          </cell>
          <cell r="H112" t="str">
            <v>Repress Distribuidora Ltda</v>
          </cell>
        </row>
        <row r="113">
          <cell r="A113">
            <v>15745</v>
          </cell>
          <cell r="B113">
            <v>153723</v>
          </cell>
          <cell r="C113">
            <v>43920.312407407408</v>
          </cell>
          <cell r="D113" t="str">
            <v>Propofol 10mg/mL FA 20mL</v>
          </cell>
          <cell r="E113">
            <v>50</v>
          </cell>
          <cell r="F113">
            <v>6.98</v>
          </cell>
          <cell r="G113">
            <v>349</v>
          </cell>
          <cell r="H113" t="str">
            <v>Medicamental Hospitalar Ltda</v>
          </cell>
        </row>
        <row r="114">
          <cell r="A114">
            <v>145326</v>
          </cell>
          <cell r="B114">
            <v>153723</v>
          </cell>
          <cell r="C114">
            <v>43917.57708333333</v>
          </cell>
          <cell r="D114" t="str">
            <v>Propofol 10mg/mL FA 20mL</v>
          </cell>
          <cell r="E114">
            <v>155</v>
          </cell>
          <cell r="F114">
            <v>8.0299999999999994</v>
          </cell>
          <cell r="G114">
            <v>1244.6499999999999</v>
          </cell>
          <cell r="H114" t="str">
            <v>Sodrogas Distribuidora de Medicamentos E Materiais Medico Hospitalares Ltda</v>
          </cell>
        </row>
        <row r="115">
          <cell r="A115">
            <v>1326128</v>
          </cell>
          <cell r="B115">
            <v>153723</v>
          </cell>
          <cell r="C115">
            <v>43903.641238425924</v>
          </cell>
          <cell r="D115" t="str">
            <v>Propofol 10mg/mL FA 20mL</v>
          </cell>
          <cell r="E115">
            <v>220</v>
          </cell>
          <cell r="F115">
            <v>4.9000000000000004</v>
          </cell>
          <cell r="G115">
            <v>1078</v>
          </cell>
          <cell r="H115" t="str">
            <v>Fresenius Kabi Brasil Ltda</v>
          </cell>
        </row>
        <row r="116">
          <cell r="A116">
            <v>144786</v>
          </cell>
          <cell r="B116">
            <v>406</v>
          </cell>
          <cell r="C116">
            <v>43930.583136574074</v>
          </cell>
          <cell r="D116" t="str">
            <v>Furosemida 10mg/mL ampola 2ml Inj</v>
          </cell>
          <cell r="E116">
            <v>900</v>
          </cell>
          <cell r="F116">
            <v>0.49</v>
          </cell>
          <cell r="G116">
            <v>441</v>
          </cell>
          <cell r="H116" t="str">
            <v>Soma Sp Hospitalar</v>
          </cell>
        </row>
        <row r="117">
          <cell r="A117">
            <v>177866</v>
          </cell>
          <cell r="B117">
            <v>406</v>
          </cell>
          <cell r="C117">
            <v>43927.338113425925</v>
          </cell>
          <cell r="D117" t="str">
            <v>Furosemida 10mg/mL ampola 2ml Inj</v>
          </cell>
          <cell r="E117">
            <v>100</v>
          </cell>
          <cell r="F117">
            <v>0.49890000000000001</v>
          </cell>
          <cell r="G117">
            <v>49.89</v>
          </cell>
          <cell r="H117" t="str">
            <v>Genesio A Mendes E Cia Ltda</v>
          </cell>
        </row>
        <row r="118">
          <cell r="A118">
            <v>1087101</v>
          </cell>
          <cell r="B118">
            <v>406</v>
          </cell>
          <cell r="C118">
            <v>43917.428912037038</v>
          </cell>
          <cell r="D118" t="str">
            <v>Furosemida 10mg/mL ampola 2ml Inj</v>
          </cell>
          <cell r="E118">
            <v>120</v>
          </cell>
          <cell r="F118">
            <v>0.50829999999999997</v>
          </cell>
          <cell r="G118">
            <v>60.995999999999995</v>
          </cell>
          <cell r="H118" t="str">
            <v>Dupatri Hospitalar Comércio, Importação Exportação Ltda</v>
          </cell>
        </row>
        <row r="119">
          <cell r="A119">
            <v>421487</v>
          </cell>
          <cell r="B119">
            <v>406</v>
          </cell>
          <cell r="C119">
            <v>43900.395821759259</v>
          </cell>
          <cell r="D119" t="str">
            <v>Furosemida 10mg/mL ampola 2ml Inj</v>
          </cell>
          <cell r="E119">
            <v>100</v>
          </cell>
          <cell r="F119">
            <v>0.48120000000000002</v>
          </cell>
          <cell r="G119">
            <v>48.120000000000005</v>
          </cell>
          <cell r="H119" t="str">
            <v xml:space="preserve">Supermed Comércio E Importação de Prod. Médicos E Hospitalares Ltda </v>
          </cell>
        </row>
        <row r="120">
          <cell r="A120">
            <v>13765</v>
          </cell>
          <cell r="B120">
            <v>1003</v>
          </cell>
          <cell r="C120">
            <v>43906.561319444445</v>
          </cell>
          <cell r="D120" t="str">
            <v>Furosemida 40mg cp</v>
          </cell>
          <cell r="E120">
            <v>160</v>
          </cell>
          <cell r="F120">
            <v>7.0000000000000007E-2</v>
          </cell>
          <cell r="G120">
            <v>11.200000000000001</v>
          </cell>
          <cell r="H120" t="str">
            <v>Medicamental Hospitalar Ltda</v>
          </cell>
        </row>
        <row r="121">
          <cell r="A121">
            <v>78992</v>
          </cell>
          <cell r="B121">
            <v>38158</v>
          </cell>
          <cell r="C121">
            <v>43923.397673611114</v>
          </cell>
          <cell r="D121" t="str">
            <v>Lidocaína, cloridrato 2% (20mg/mL) S/ Vaso FA 20mL Inj</v>
          </cell>
          <cell r="E121">
            <v>876</v>
          </cell>
          <cell r="F121">
            <v>5.2175000000000002</v>
          </cell>
          <cell r="G121">
            <v>4570.5300000000007</v>
          </cell>
          <cell r="H121" t="str">
            <v>Sulmedic Comércio de Medicamentos Eireli</v>
          </cell>
        </row>
        <row r="122">
          <cell r="A122">
            <v>2569042</v>
          </cell>
          <cell r="B122">
            <v>38158</v>
          </cell>
          <cell r="C122">
            <v>43914.326099537036</v>
          </cell>
          <cell r="D122" t="str">
            <v>Lidocaína, cloridrato 2% (20mg/mL) S/ Vaso FA 20mL Inj</v>
          </cell>
          <cell r="E122">
            <v>200</v>
          </cell>
          <cell r="F122">
            <v>5.8</v>
          </cell>
          <cell r="G122">
            <v>1160</v>
          </cell>
          <cell r="H122" t="str">
            <v>Cristalia Produtos Quimicos E Farmaceuticos Ltda.</v>
          </cell>
        </row>
        <row r="123">
          <cell r="A123">
            <v>1200489</v>
          </cell>
          <cell r="B123">
            <v>150905</v>
          </cell>
          <cell r="C123">
            <v>43917.402060185188</v>
          </cell>
          <cell r="D123" t="str">
            <v>Filtro HMEF (Bacteriano) Adulto C/Traqueia</v>
          </cell>
          <cell r="E123">
            <v>500</v>
          </cell>
          <cell r="F123">
            <v>7.5</v>
          </cell>
          <cell r="G123">
            <v>3750</v>
          </cell>
          <cell r="H123" t="str">
            <v>Cirurgica Fernandes Com. Rep. Mat. Cir. Hosp. Ltda</v>
          </cell>
        </row>
        <row r="124">
          <cell r="A124">
            <v>1189780</v>
          </cell>
          <cell r="B124">
            <v>150905</v>
          </cell>
          <cell r="C124">
            <v>43894.443506944444</v>
          </cell>
          <cell r="D124" t="str">
            <v>Filtro HMEF (Bacteriano) Adulto C/Traqueia</v>
          </cell>
          <cell r="E124">
            <v>300</v>
          </cell>
          <cell r="F124">
            <v>6.8250000000000002</v>
          </cell>
          <cell r="G124">
            <v>2047.5</v>
          </cell>
          <cell r="H124" t="str">
            <v>Cirurgica Fernandes Com. Rep. Mat. Cir. Hosp. Ltda</v>
          </cell>
        </row>
        <row r="125">
          <cell r="A125">
            <v>792910</v>
          </cell>
          <cell r="B125">
            <v>140966</v>
          </cell>
          <cell r="C125">
            <v>43938.67423611111</v>
          </cell>
          <cell r="D125" t="str">
            <v>Máscara Dobrável PFF-2 Ref. 9920 (Uso Hospitalar) N95</v>
          </cell>
          <cell r="E125">
            <v>1000</v>
          </cell>
          <cell r="F125">
            <v>24</v>
          </cell>
          <cell r="G125">
            <v>24000</v>
          </cell>
          <cell r="H125" t="str">
            <v>Cm Hospitalar Ltda</v>
          </cell>
        </row>
        <row r="126">
          <cell r="A126">
            <v>421487</v>
          </cell>
          <cell r="B126">
            <v>38158</v>
          </cell>
          <cell r="C126">
            <v>43900.395821759259</v>
          </cell>
          <cell r="D126" t="str">
            <v>Lidocaína, cloridrato 2% (20mg/mL) S/ Vaso FA 20mL Inj</v>
          </cell>
          <cell r="E126">
            <v>200</v>
          </cell>
          <cell r="F126">
            <v>2.702</v>
          </cell>
          <cell r="G126">
            <v>540.4</v>
          </cell>
          <cell r="H126" t="str">
            <v xml:space="preserve">Supermed Comércio E Importação de Prod. Médicos E Hospitalares Ltda </v>
          </cell>
        </row>
        <row r="127">
          <cell r="A127">
            <v>11881</v>
          </cell>
          <cell r="B127">
            <v>183169</v>
          </cell>
          <cell r="C127">
            <v>43938</v>
          </cell>
          <cell r="D127" t="str">
            <v>SOLUCAO ALCOOLICA PARA MAOS EM GEL 956ML 860G</v>
          </cell>
          <cell r="E127">
            <v>180</v>
          </cell>
          <cell r="F127">
            <v>41</v>
          </cell>
          <cell r="G127">
            <v>7380</v>
          </cell>
          <cell r="H127" t="str">
            <v>LUIMED</v>
          </cell>
        </row>
        <row r="128">
          <cell r="A128">
            <v>11645</v>
          </cell>
          <cell r="B128">
            <v>343</v>
          </cell>
          <cell r="C128">
            <v>43909</v>
          </cell>
          <cell r="D128" t="str">
            <v>ALCOOL ETILICO HIDRATADO EM GEL 70% V/V INPM 430G PUMP</v>
          </cell>
          <cell r="E128">
            <v>180</v>
          </cell>
          <cell r="F128">
            <v>14</v>
          </cell>
          <cell r="G128">
            <v>2520</v>
          </cell>
          <cell r="H128" t="str">
            <v>LUIMED</v>
          </cell>
        </row>
        <row r="129">
          <cell r="A129">
            <v>196468</v>
          </cell>
          <cell r="B129">
            <v>343</v>
          </cell>
          <cell r="C129">
            <v>43917</v>
          </cell>
          <cell r="D129" t="str">
            <v>ALCOOL ETILICO HIDRATADO EM GEL 70% V/V INPM 430G PUMP</v>
          </cell>
          <cell r="E129">
            <v>100</v>
          </cell>
          <cell r="F129">
            <v>32.299999999999997</v>
          </cell>
          <cell r="G129">
            <v>3229.9999999999995</v>
          </cell>
          <cell r="H129" t="str">
            <v>NACIONAL</v>
          </cell>
        </row>
        <row r="130">
          <cell r="A130">
            <v>197135</v>
          </cell>
          <cell r="B130">
            <v>343</v>
          </cell>
          <cell r="C130">
            <v>43922</v>
          </cell>
          <cell r="D130" t="str">
            <v>ALCOOL ETILICO HIDRATADO EM GEL 70% V/V INPM 430G PUMP</v>
          </cell>
          <cell r="E130">
            <v>50</v>
          </cell>
          <cell r="F130">
            <v>32.299999999999997</v>
          </cell>
          <cell r="G130">
            <v>1614.9999999999998</v>
          </cell>
          <cell r="H130" t="str">
            <v>NACIONAL</v>
          </cell>
        </row>
        <row r="131">
          <cell r="A131">
            <v>6714</v>
          </cell>
          <cell r="B131">
            <v>321</v>
          </cell>
          <cell r="C131">
            <v>43892</v>
          </cell>
          <cell r="D131" t="str">
            <v>AVENTAL DESCARTAVEL COM MANGAS</v>
          </cell>
          <cell r="E131">
            <v>5000</v>
          </cell>
          <cell r="F131">
            <v>1.1000000000000001</v>
          </cell>
          <cell r="G131">
            <v>5500</v>
          </cell>
          <cell r="H131" t="str">
            <v>APA MEDIC</v>
          </cell>
        </row>
        <row r="132">
          <cell r="A132">
            <v>5095</v>
          </cell>
          <cell r="B132">
            <v>321</v>
          </cell>
          <cell r="C132">
            <v>43892</v>
          </cell>
          <cell r="D132" t="str">
            <v>AVENTAL DESCARTAVEL COM MANGAS</v>
          </cell>
          <cell r="E132">
            <v>8000</v>
          </cell>
          <cell r="F132">
            <v>0.77</v>
          </cell>
          <cell r="G132">
            <v>6160</v>
          </cell>
          <cell r="H132" t="str">
            <v>IGOR DOS SANTOS</v>
          </cell>
        </row>
        <row r="133">
          <cell r="A133">
            <v>5138</v>
          </cell>
          <cell r="B133">
            <v>321</v>
          </cell>
          <cell r="C133">
            <v>43900</v>
          </cell>
          <cell r="D133" t="str">
            <v>AVENTAL DESCARTAVEL COM MANGAS</v>
          </cell>
          <cell r="E133">
            <v>8200</v>
          </cell>
          <cell r="F133">
            <v>0.77</v>
          </cell>
          <cell r="G133">
            <v>6314</v>
          </cell>
          <cell r="H133" t="str">
            <v>IGOR DOS SANTOS</v>
          </cell>
        </row>
        <row r="134">
          <cell r="A134">
            <v>16678</v>
          </cell>
          <cell r="B134">
            <v>321</v>
          </cell>
          <cell r="C134">
            <v>43917</v>
          </cell>
          <cell r="D134" t="str">
            <v>AVENTAL DESCARTAVEL COM MANGAS</v>
          </cell>
          <cell r="E134">
            <v>6000</v>
          </cell>
          <cell r="F134">
            <v>3.2</v>
          </cell>
          <cell r="G134">
            <v>19200</v>
          </cell>
          <cell r="H134" t="str">
            <v>ALIANCA</v>
          </cell>
        </row>
        <row r="135">
          <cell r="A135">
            <v>5315</v>
          </cell>
          <cell r="B135">
            <v>321</v>
          </cell>
          <cell r="C135">
            <v>43927</v>
          </cell>
          <cell r="D135" t="str">
            <v>AVENTAL DESCARTAVEL COM MANGAS</v>
          </cell>
          <cell r="E135">
            <v>5100</v>
          </cell>
          <cell r="F135">
            <v>1.2</v>
          </cell>
          <cell r="G135">
            <v>6120</v>
          </cell>
          <cell r="H135" t="str">
            <v>IGOR DOS SANTOS</v>
          </cell>
        </row>
        <row r="136">
          <cell r="A136">
            <v>5353</v>
          </cell>
          <cell r="B136">
            <v>321</v>
          </cell>
          <cell r="C136">
            <v>43930</v>
          </cell>
          <cell r="D136" t="str">
            <v>AVENTAL DESCARTAVEL COM MANGAS</v>
          </cell>
          <cell r="E136">
            <v>3000</v>
          </cell>
          <cell r="F136">
            <v>1.2</v>
          </cell>
          <cell r="G136">
            <v>3600</v>
          </cell>
          <cell r="H136" t="str">
            <v>IGOR DOS SANTOS</v>
          </cell>
        </row>
        <row r="137">
          <cell r="A137">
            <v>5365</v>
          </cell>
          <cell r="B137">
            <v>321</v>
          </cell>
          <cell r="C137">
            <v>43934</v>
          </cell>
          <cell r="D137" t="str">
            <v>AVENTAL DESCARTAVEL COM MANGAS</v>
          </cell>
          <cell r="E137">
            <v>2700</v>
          </cell>
          <cell r="F137">
            <v>1.2</v>
          </cell>
          <cell r="G137">
            <v>3240</v>
          </cell>
          <cell r="H137" t="str">
            <v>IGOR DOS SANTOS</v>
          </cell>
        </row>
        <row r="138">
          <cell r="A138">
            <v>5391</v>
          </cell>
          <cell r="B138">
            <v>321</v>
          </cell>
          <cell r="C138">
            <v>43937</v>
          </cell>
          <cell r="D138" t="str">
            <v>AVENTAL DESCARTAVEL COM MANGAS</v>
          </cell>
          <cell r="E138">
            <v>3900</v>
          </cell>
          <cell r="F138">
            <v>1.2</v>
          </cell>
          <cell r="G138">
            <v>4680</v>
          </cell>
          <cell r="H138" t="str">
            <v>IGOR DOS SANTOS</v>
          </cell>
        </row>
        <row r="139">
          <cell r="A139">
            <v>73848</v>
          </cell>
          <cell r="B139">
            <v>321</v>
          </cell>
          <cell r="C139">
            <v>43937</v>
          </cell>
          <cell r="D139" t="str">
            <v>AVENTAL DESCARTAVEL COM MANGAS</v>
          </cell>
          <cell r="E139">
            <v>4000</v>
          </cell>
          <cell r="F139">
            <v>3.97</v>
          </cell>
          <cell r="G139">
            <v>15880</v>
          </cell>
          <cell r="H139" t="str">
            <v>SUPERMED</v>
          </cell>
        </row>
        <row r="140">
          <cell r="A140">
            <v>5409</v>
          </cell>
          <cell r="B140">
            <v>321</v>
          </cell>
          <cell r="C140">
            <v>43941</v>
          </cell>
          <cell r="D140" t="str">
            <v>AVENTAL DESCARTAVEL COM MANGAS</v>
          </cell>
          <cell r="E140">
            <v>2500</v>
          </cell>
          <cell r="F140">
            <v>1.2</v>
          </cell>
          <cell r="G140">
            <v>3000</v>
          </cell>
          <cell r="H140" t="str">
            <v>IGOR DOS SANTOS</v>
          </cell>
        </row>
        <row r="141">
          <cell r="A141">
            <v>5409</v>
          </cell>
          <cell r="B141">
            <v>321</v>
          </cell>
          <cell r="C141">
            <v>43941</v>
          </cell>
          <cell r="D141" t="str">
            <v>AVENTAL DESCARTAVEL COM MANGAS</v>
          </cell>
          <cell r="E141">
            <v>1100</v>
          </cell>
          <cell r="F141">
            <v>1.2</v>
          </cell>
          <cell r="G141">
            <v>1320</v>
          </cell>
          <cell r="H141" t="str">
            <v>IGOR DOS SANTOS</v>
          </cell>
        </row>
        <row r="142">
          <cell r="A142">
            <v>3836</v>
          </cell>
          <cell r="B142">
            <v>321</v>
          </cell>
          <cell r="C142">
            <v>43943</v>
          </cell>
          <cell r="D142" t="str">
            <v>AVENTAL DESCARTAVEL COM MANGAS</v>
          </cell>
          <cell r="E142">
            <v>5000</v>
          </cell>
          <cell r="F142">
            <v>2</v>
          </cell>
          <cell r="G142">
            <v>10000</v>
          </cell>
          <cell r="H142" t="str">
            <v>POLO CIRURGICA</v>
          </cell>
        </row>
        <row r="143">
          <cell r="A143">
            <v>6373</v>
          </cell>
          <cell r="B143">
            <v>184239</v>
          </cell>
          <cell r="C143">
            <v>43924</v>
          </cell>
          <cell r="D143" t="str">
            <v>ALCOOL GEL ANTI-SEPTICO 500ML - FRASCO</v>
          </cell>
          <cell r="E143">
            <v>708</v>
          </cell>
          <cell r="F143">
            <v>25.308299999999999</v>
          </cell>
          <cell r="G143">
            <v>17918.276399999999</v>
          </cell>
          <cell r="H143" t="str">
            <v>RECOMMED</v>
          </cell>
        </row>
        <row r="144">
          <cell r="A144">
            <v>11553</v>
          </cell>
          <cell r="B144">
            <v>181337</v>
          </cell>
          <cell r="C144">
            <v>43896</v>
          </cell>
          <cell r="D144" t="str">
            <v>SOLUCAO ALCOOLICA PARA MAOS (RIOCARE FOAM) 1 LITRO</v>
          </cell>
          <cell r="E144">
            <v>36</v>
          </cell>
          <cell r="F144">
            <v>65.540000000000006</v>
          </cell>
          <cell r="G144">
            <v>2359.44</v>
          </cell>
          <cell r="H144" t="str">
            <v>LUIMED</v>
          </cell>
        </row>
        <row r="145">
          <cell r="A145">
            <v>11560</v>
          </cell>
          <cell r="B145">
            <v>181337</v>
          </cell>
          <cell r="C145">
            <v>43899</v>
          </cell>
          <cell r="D145" t="str">
            <v>SOLUCAO ALCOOLICA PARA MAOS (RIOCARE FOAM) 1 LITRO</v>
          </cell>
          <cell r="E145">
            <v>84</v>
          </cell>
          <cell r="F145">
            <v>65.540000000000006</v>
          </cell>
          <cell r="G145">
            <v>5505.3600000000006</v>
          </cell>
          <cell r="H145" t="str">
            <v>LUIMED</v>
          </cell>
        </row>
        <row r="146">
          <cell r="A146">
            <v>11601</v>
          </cell>
          <cell r="B146">
            <v>181337</v>
          </cell>
          <cell r="C146">
            <v>43903</v>
          </cell>
          <cell r="D146" t="str">
            <v>SOLUCAO ALCOOLICA PARA MAOS (RIOCARE FOAM) 1 LITRO</v>
          </cell>
          <cell r="E146">
            <v>108</v>
          </cell>
          <cell r="F146">
            <v>65.540000000000006</v>
          </cell>
          <cell r="G146">
            <v>7078.3200000000006</v>
          </cell>
          <cell r="H146" t="str">
            <v>LUIMED</v>
          </cell>
        </row>
        <row r="147">
          <cell r="A147">
            <v>11638</v>
          </cell>
          <cell r="B147">
            <v>181337</v>
          </cell>
          <cell r="C147">
            <v>43907</v>
          </cell>
          <cell r="D147" t="str">
            <v>SOLUCAO ALCOOLICA PARA MAOS (RIOCARE FOAM) 1 LITRO</v>
          </cell>
          <cell r="E147">
            <v>108</v>
          </cell>
          <cell r="F147">
            <v>65.540000000000006</v>
          </cell>
          <cell r="G147">
            <v>7078.3200000000006</v>
          </cell>
          <cell r="H147" t="str">
            <v>LUIMED</v>
          </cell>
        </row>
        <row r="148">
          <cell r="A148">
            <v>11638</v>
          </cell>
          <cell r="B148">
            <v>181337</v>
          </cell>
          <cell r="C148">
            <v>43907</v>
          </cell>
          <cell r="D148" t="str">
            <v>SOLUCAO ALCOOLICA PARA MAOS (RIOCARE FOAM) 1 LITRO</v>
          </cell>
          <cell r="E148">
            <v>24</v>
          </cell>
          <cell r="F148">
            <v>65.540000000000006</v>
          </cell>
          <cell r="G148">
            <v>1572.96</v>
          </cell>
          <cell r="H148" t="str">
            <v>LUIMED</v>
          </cell>
        </row>
        <row r="149">
          <cell r="A149">
            <v>11756</v>
          </cell>
          <cell r="B149">
            <v>181337</v>
          </cell>
          <cell r="C149">
            <v>43920</v>
          </cell>
          <cell r="D149" t="str">
            <v>SOLUCAO ALCOOLICA PARA MAOS (RIOCARE FOAM) 1 LITRO</v>
          </cell>
          <cell r="E149">
            <v>144</v>
          </cell>
          <cell r="F149">
            <v>65.540000000000006</v>
          </cell>
          <cell r="G149">
            <v>9437.76</v>
          </cell>
          <cell r="H149" t="str">
            <v>LUIMED</v>
          </cell>
        </row>
        <row r="150">
          <cell r="A150">
            <v>11820</v>
          </cell>
          <cell r="B150">
            <v>181337</v>
          </cell>
          <cell r="C150">
            <v>43929</v>
          </cell>
          <cell r="D150" t="str">
            <v>SOLUCAO ALCOOLICA PARA MAOS (RIOCARE FOAM) 1 LITRO</v>
          </cell>
          <cell r="E150">
            <v>216</v>
          </cell>
          <cell r="F150">
            <v>65.540000000000006</v>
          </cell>
          <cell r="G150">
            <v>14156.640000000001</v>
          </cell>
          <cell r="H150" t="str">
            <v>LUIMED</v>
          </cell>
        </row>
        <row r="151">
          <cell r="A151">
            <v>52301</v>
          </cell>
          <cell r="B151">
            <v>181886</v>
          </cell>
          <cell r="C151">
            <v>43892</v>
          </cell>
          <cell r="D151" t="str">
            <v>LUVA NITRILICA DESCARTAVEL SEM PO MEDIA</v>
          </cell>
          <cell r="E151">
            <v>160</v>
          </cell>
          <cell r="F151">
            <v>14.2</v>
          </cell>
          <cell r="G151">
            <v>2272</v>
          </cell>
          <cell r="H151" t="str">
            <v>KD</v>
          </cell>
        </row>
        <row r="152">
          <cell r="A152">
            <v>52310</v>
          </cell>
          <cell r="B152">
            <v>181886</v>
          </cell>
          <cell r="C152">
            <v>43893</v>
          </cell>
          <cell r="D152" t="str">
            <v>LUVA NITRILICA DESCARTAVEL SEM PO MEDIA</v>
          </cell>
          <cell r="E152">
            <v>560</v>
          </cell>
          <cell r="F152">
            <v>14.2</v>
          </cell>
          <cell r="G152">
            <v>7952</v>
          </cell>
          <cell r="H152" t="str">
            <v>KD</v>
          </cell>
        </row>
        <row r="153">
          <cell r="A153">
            <v>52419</v>
          </cell>
          <cell r="B153">
            <v>181886</v>
          </cell>
          <cell r="C153">
            <v>43900</v>
          </cell>
          <cell r="D153" t="str">
            <v>LUVA NITRILICA DESCARTAVEL SEM PO MEDIA</v>
          </cell>
          <cell r="E153">
            <v>440</v>
          </cell>
          <cell r="F153">
            <v>14.2</v>
          </cell>
          <cell r="G153">
            <v>6248</v>
          </cell>
          <cell r="H153" t="str">
            <v>KD</v>
          </cell>
        </row>
        <row r="154">
          <cell r="A154">
            <v>986229</v>
          </cell>
          <cell r="B154">
            <v>181886</v>
          </cell>
          <cell r="C154">
            <v>43913</v>
          </cell>
          <cell r="D154" t="str">
            <v>LUVA NITRILICA DESCARTAVEL SEM PO MEDIA</v>
          </cell>
          <cell r="E154">
            <v>1800</v>
          </cell>
          <cell r="F154">
            <v>20.94</v>
          </cell>
          <cell r="G154">
            <v>37692</v>
          </cell>
          <cell r="H154" t="str">
            <v>CBS</v>
          </cell>
        </row>
        <row r="155">
          <cell r="A155" t="str">
            <v>(DOAÇÃO 26032020)</v>
          </cell>
          <cell r="B155">
            <v>181886</v>
          </cell>
          <cell r="C155">
            <v>43916</v>
          </cell>
          <cell r="D155" t="str">
            <v>LUVA NITRILICA DESCARTAVEL SEM PO MEDIA</v>
          </cell>
          <cell r="E155">
            <v>10</v>
          </cell>
          <cell r="F155">
            <v>17.4985</v>
          </cell>
          <cell r="G155">
            <v>174.98500000000001</v>
          </cell>
          <cell r="H155" t="str">
            <v>PREFEITURA DE SÃO PAULO</v>
          </cell>
        </row>
        <row r="156">
          <cell r="A156">
            <v>52953</v>
          </cell>
          <cell r="B156">
            <v>181886</v>
          </cell>
          <cell r="C156">
            <v>43929</v>
          </cell>
          <cell r="D156" t="str">
            <v>LUVA NITRILICA DESCARTAVEL SEM PO MEDIA</v>
          </cell>
          <cell r="E156">
            <v>2000</v>
          </cell>
          <cell r="F156">
            <v>30</v>
          </cell>
          <cell r="G156">
            <v>60000</v>
          </cell>
          <cell r="H156" t="str">
            <v>KD</v>
          </cell>
        </row>
        <row r="157">
          <cell r="A157">
            <v>52341</v>
          </cell>
          <cell r="B157">
            <v>181885</v>
          </cell>
          <cell r="C157">
            <v>43892</v>
          </cell>
          <cell r="D157" t="str">
            <v>LUVA NITRILICA DESCARTAVEL SEM PO PEQUENA</v>
          </cell>
          <cell r="E157">
            <v>120</v>
          </cell>
          <cell r="F157">
            <v>14.2</v>
          </cell>
          <cell r="G157">
            <v>1704</v>
          </cell>
          <cell r="H157" t="str">
            <v>KD</v>
          </cell>
        </row>
        <row r="158">
          <cell r="A158">
            <v>52310</v>
          </cell>
          <cell r="B158">
            <v>181885</v>
          </cell>
          <cell r="C158">
            <v>43893</v>
          </cell>
          <cell r="D158" t="str">
            <v>LUVA NITRILICA DESCARTAVEL SEM PO PEQUENA</v>
          </cell>
          <cell r="E158">
            <v>80</v>
          </cell>
          <cell r="F158">
            <v>14.2</v>
          </cell>
          <cell r="G158">
            <v>1136</v>
          </cell>
          <cell r="H158" t="str">
            <v>KD</v>
          </cell>
        </row>
        <row r="159">
          <cell r="A159">
            <v>52310</v>
          </cell>
          <cell r="B159">
            <v>181885</v>
          </cell>
          <cell r="C159">
            <v>43893</v>
          </cell>
          <cell r="D159" t="str">
            <v>LUVA NITRILICA DESCARTAVEL SEM PO PEQUENA</v>
          </cell>
          <cell r="E159">
            <v>120</v>
          </cell>
          <cell r="F159">
            <v>14.2</v>
          </cell>
          <cell r="G159">
            <v>1704</v>
          </cell>
          <cell r="H159" t="str">
            <v>KD</v>
          </cell>
        </row>
        <row r="160">
          <cell r="A160">
            <v>52419</v>
          </cell>
          <cell r="B160">
            <v>181885</v>
          </cell>
          <cell r="C160">
            <v>43900</v>
          </cell>
          <cell r="D160" t="str">
            <v>LUVA NITRILICA DESCARTAVEL SEM PO PEQUENA</v>
          </cell>
          <cell r="E160">
            <v>180</v>
          </cell>
          <cell r="F160">
            <v>14.2</v>
          </cell>
          <cell r="G160">
            <v>2556</v>
          </cell>
          <cell r="H160" t="str">
            <v>KD</v>
          </cell>
        </row>
        <row r="161">
          <cell r="A161">
            <v>67147</v>
          </cell>
          <cell r="B161">
            <v>181885</v>
          </cell>
          <cell r="C161">
            <v>43903</v>
          </cell>
          <cell r="D161" t="str">
            <v>LUVA NITRILICA DESCARTAVEL SEM PO PEQUENA</v>
          </cell>
          <cell r="E161">
            <v>900</v>
          </cell>
          <cell r="F161">
            <v>18.656500000000001</v>
          </cell>
          <cell r="G161">
            <v>16790.850000000002</v>
          </cell>
          <cell r="H161" t="str">
            <v>SUPERMED</v>
          </cell>
        </row>
        <row r="162">
          <cell r="A162" t="str">
            <v>DOAÇÃO 26032020</v>
          </cell>
          <cell r="B162">
            <v>181885</v>
          </cell>
          <cell r="C162">
            <v>43916</v>
          </cell>
          <cell r="D162" t="str">
            <v>LUVA NITRILICA DESCARTAVEL SEM PO PEQUENA</v>
          </cell>
          <cell r="E162">
            <v>10</v>
          </cell>
          <cell r="F162">
            <v>16.604500000000002</v>
          </cell>
          <cell r="G162">
            <v>166.04500000000002</v>
          </cell>
          <cell r="H162" t="str">
            <v>PREFEITURA DE SÃO PAULO</v>
          </cell>
        </row>
        <row r="163">
          <cell r="A163">
            <v>52953</v>
          </cell>
          <cell r="B163">
            <v>181885</v>
          </cell>
          <cell r="C163">
            <v>43929</v>
          </cell>
          <cell r="D163" t="str">
            <v>LUVA NITRILICA DESCARTAVEL SEM PO PEQUENA</v>
          </cell>
          <cell r="E163">
            <v>1500</v>
          </cell>
          <cell r="F163">
            <v>28.5</v>
          </cell>
          <cell r="G163">
            <v>42750</v>
          </cell>
          <cell r="H163" t="str">
            <v>KD</v>
          </cell>
        </row>
        <row r="164">
          <cell r="A164">
            <v>4824</v>
          </cell>
          <cell r="B164">
            <v>181336</v>
          </cell>
          <cell r="C164">
            <v>43913</v>
          </cell>
          <cell r="D164" t="str">
            <v>MASCARA BICO DE PATO PFR95-170 - MODELOS N95 - PFF2 - PFF3</v>
          </cell>
          <cell r="E164">
            <v>300</v>
          </cell>
          <cell r="F164">
            <v>30</v>
          </cell>
          <cell r="G164">
            <v>9000</v>
          </cell>
          <cell r="H164" t="str">
            <v>MEDK</v>
          </cell>
        </row>
        <row r="165">
          <cell r="A165">
            <v>426920</v>
          </cell>
          <cell r="B165">
            <v>181336</v>
          </cell>
          <cell r="C165">
            <v>43915</v>
          </cell>
          <cell r="D165" t="str">
            <v>MASCARA BICO DE PATO PFR95-170 - MODELOS N95 - PFF2 - PFF4</v>
          </cell>
          <cell r="E165">
            <v>300</v>
          </cell>
          <cell r="F165">
            <v>44</v>
          </cell>
          <cell r="G165">
            <v>13200</v>
          </cell>
          <cell r="H165" t="str">
            <v>SUPERMED</v>
          </cell>
        </row>
        <row r="166">
          <cell r="A166">
            <v>143645</v>
          </cell>
          <cell r="B166">
            <v>181336</v>
          </cell>
          <cell r="C166">
            <v>43917</v>
          </cell>
          <cell r="D166" t="str">
            <v>MASCARA BICO DE PATO PFR95-170 - MODELOS N95 - PFF2 - PFF5</v>
          </cell>
          <cell r="E166">
            <v>200</v>
          </cell>
          <cell r="F166">
            <v>30</v>
          </cell>
          <cell r="G166">
            <v>6000</v>
          </cell>
          <cell r="H166" t="str">
            <v>SOMA</v>
          </cell>
        </row>
        <row r="167">
          <cell r="A167">
            <v>202444</v>
          </cell>
          <cell r="B167">
            <v>181336</v>
          </cell>
          <cell r="C167">
            <v>43923</v>
          </cell>
          <cell r="D167" t="str">
            <v>MASCARA BICO DE PATO PFR95-170 - MODELOS N95 - PFF2 - PFF6</v>
          </cell>
          <cell r="E167">
            <v>1500</v>
          </cell>
          <cell r="F167">
            <v>10</v>
          </cell>
          <cell r="G167">
            <v>15000</v>
          </cell>
          <cell r="H167" t="str">
            <v>SOMAMG</v>
          </cell>
        </row>
        <row r="168">
          <cell r="A168">
            <v>4836</v>
          </cell>
          <cell r="B168">
            <v>181336</v>
          </cell>
          <cell r="C168">
            <v>43928</v>
          </cell>
          <cell r="D168" t="str">
            <v>MASCARA BICO DE PATO PFR95-170 - MODELOS N95 - PFF2 - PFF7</v>
          </cell>
          <cell r="E168">
            <v>100</v>
          </cell>
          <cell r="F168">
            <v>30</v>
          </cell>
          <cell r="G168">
            <v>3000</v>
          </cell>
          <cell r="H168" t="str">
            <v>MEDK</v>
          </cell>
        </row>
        <row r="169">
          <cell r="A169">
            <v>4853</v>
          </cell>
          <cell r="B169">
            <v>181336</v>
          </cell>
          <cell r="C169">
            <v>43937</v>
          </cell>
          <cell r="D169" t="str">
            <v>MASCARA BICO DE PATO PFR95-170 - MODELOS N95 - PFF2 - PFF8</v>
          </cell>
          <cell r="E169">
            <v>1000</v>
          </cell>
          <cell r="F169">
            <v>23</v>
          </cell>
          <cell r="G169">
            <v>23000</v>
          </cell>
          <cell r="H169" t="str">
            <v>MEDK</v>
          </cell>
        </row>
        <row r="170">
          <cell r="A170">
            <v>792906</v>
          </cell>
          <cell r="B170">
            <v>181336</v>
          </cell>
          <cell r="C170">
            <v>43938</v>
          </cell>
          <cell r="D170" t="str">
            <v>MASCARA BICO DE PATO PFR95-170 - MODELOS N95 - PFF2 - PFF9</v>
          </cell>
          <cell r="E170">
            <v>1000</v>
          </cell>
          <cell r="F170">
            <v>24</v>
          </cell>
          <cell r="G170">
            <v>24000</v>
          </cell>
          <cell r="H170" t="str">
            <v>CM HOSPITALAR</v>
          </cell>
        </row>
        <row r="171">
          <cell r="A171">
            <v>793079</v>
          </cell>
          <cell r="B171">
            <v>181336</v>
          </cell>
          <cell r="C171">
            <v>43941</v>
          </cell>
          <cell r="D171" t="str">
            <v>MASCARA BICO DE PATO PFR95-170 - MODELOS N95 - PFF2 - PFF10</v>
          </cell>
          <cell r="E171">
            <v>1500</v>
          </cell>
          <cell r="F171">
            <v>24</v>
          </cell>
          <cell r="G171">
            <v>36000</v>
          </cell>
          <cell r="H171" t="str">
            <v>CM HOSPITALAR</v>
          </cell>
        </row>
        <row r="172">
          <cell r="A172">
            <v>84779</v>
          </cell>
          <cell r="B172">
            <v>181150</v>
          </cell>
          <cell r="C172">
            <v>43922</v>
          </cell>
          <cell r="D172" t="str">
            <v>LIDOCAINA 2% SEM VASO 20ML FA</v>
          </cell>
          <cell r="E172">
            <v>75</v>
          </cell>
          <cell r="F172">
            <v>3.28</v>
          </cell>
          <cell r="G172">
            <v>245.99999999999997</v>
          </cell>
          <cell r="H172" t="str">
            <v>ASTRA</v>
          </cell>
        </row>
        <row r="173">
          <cell r="A173">
            <v>62981</v>
          </cell>
          <cell r="B173">
            <v>180662</v>
          </cell>
          <cell r="C173">
            <v>43892</v>
          </cell>
          <cell r="D173" t="str">
            <v>MASCARA DESCARTAVEL COM TIRA E CLIPS</v>
          </cell>
          <cell r="E173">
            <v>12000</v>
          </cell>
          <cell r="F173">
            <v>1.5</v>
          </cell>
          <cell r="G173">
            <v>18000</v>
          </cell>
          <cell r="H173" t="str">
            <v>SUPERMED</v>
          </cell>
        </row>
        <row r="174">
          <cell r="A174">
            <v>201372</v>
          </cell>
          <cell r="B174">
            <v>180662</v>
          </cell>
          <cell r="C174">
            <v>43909</v>
          </cell>
          <cell r="D174" t="str">
            <v>MASCARA DESCARTAVEL COM TIRA E CLIPS</v>
          </cell>
          <cell r="E174">
            <v>6000</v>
          </cell>
          <cell r="F174">
            <v>1</v>
          </cell>
          <cell r="G174">
            <v>6000</v>
          </cell>
          <cell r="H174" t="str">
            <v>SOMAMG</v>
          </cell>
        </row>
        <row r="175">
          <cell r="A175">
            <v>427110</v>
          </cell>
          <cell r="B175">
            <v>180662</v>
          </cell>
          <cell r="C175">
            <v>43914</v>
          </cell>
          <cell r="D175" t="str">
            <v>MASCARA DESCARTAVEL COM TIRA E CLIPS</v>
          </cell>
          <cell r="E175">
            <v>3000</v>
          </cell>
          <cell r="F175">
            <v>5.2</v>
          </cell>
          <cell r="G175">
            <v>15600</v>
          </cell>
          <cell r="H175" t="str">
            <v>SUPERMED</v>
          </cell>
        </row>
        <row r="176">
          <cell r="A176" t="str">
            <v>DOAÇÃO 26032020</v>
          </cell>
          <cell r="B176">
            <v>180662</v>
          </cell>
          <cell r="C176">
            <v>43916</v>
          </cell>
          <cell r="D176" t="str">
            <v>MASCARA DESCARTAVEL COM TIRA E CLIPS</v>
          </cell>
          <cell r="E176">
            <v>10000</v>
          </cell>
          <cell r="F176">
            <v>1.1237999999999999</v>
          </cell>
          <cell r="G176">
            <v>11238</v>
          </cell>
          <cell r="H176" t="str">
            <v>PREFEITURA DE SÃO PAULO</v>
          </cell>
        </row>
        <row r="177">
          <cell r="A177">
            <v>180391</v>
          </cell>
          <cell r="B177">
            <v>180662</v>
          </cell>
          <cell r="C177">
            <v>43937</v>
          </cell>
          <cell r="D177" t="str">
            <v>MASCARA DESCARTAVEL COM TIRA E CLIPS</v>
          </cell>
          <cell r="E177">
            <v>10000</v>
          </cell>
          <cell r="F177">
            <v>2.1</v>
          </cell>
          <cell r="G177">
            <v>21000</v>
          </cell>
          <cell r="H177" t="str">
            <v>MEDI HOUSE</v>
          </cell>
        </row>
        <row r="178">
          <cell r="A178">
            <v>1194686</v>
          </cell>
          <cell r="B178">
            <v>180663</v>
          </cell>
          <cell r="C178">
            <v>43907</v>
          </cell>
          <cell r="D178" t="str">
            <v>MASCARA DESCARTAVEL COM ELASTICO</v>
          </cell>
          <cell r="E178">
            <v>10000</v>
          </cell>
          <cell r="F178">
            <v>1.2851999999999999</v>
          </cell>
          <cell r="G178">
            <v>12851.999999999998</v>
          </cell>
          <cell r="H178" t="str">
            <v>CIR. FERNANDES</v>
          </cell>
        </row>
        <row r="179">
          <cell r="A179">
            <v>70107</v>
          </cell>
          <cell r="B179">
            <v>180663</v>
          </cell>
          <cell r="C179">
            <v>43917</v>
          </cell>
          <cell r="D179" t="str">
            <v>MASCARA DESCARTAVEL COM ELASTICO</v>
          </cell>
          <cell r="E179">
            <v>3000</v>
          </cell>
          <cell r="F179">
            <v>5.2919999999999998</v>
          </cell>
          <cell r="G179">
            <v>15876</v>
          </cell>
          <cell r="H179" t="str">
            <v>SUPERMED</v>
          </cell>
        </row>
        <row r="180">
          <cell r="A180">
            <v>70417</v>
          </cell>
          <cell r="B180">
            <v>180663</v>
          </cell>
          <cell r="C180">
            <v>43920</v>
          </cell>
          <cell r="D180" t="str">
            <v>MASCARA DESCARTAVEL COM ELASTICO</v>
          </cell>
          <cell r="E180">
            <v>4000</v>
          </cell>
          <cell r="F180">
            <v>3.98</v>
          </cell>
          <cell r="G180">
            <v>15920</v>
          </cell>
          <cell r="H180" t="str">
            <v>SUPERMED</v>
          </cell>
        </row>
        <row r="181">
          <cell r="A181">
            <v>6920</v>
          </cell>
          <cell r="B181">
            <v>184355</v>
          </cell>
          <cell r="C181">
            <v>43907</v>
          </cell>
          <cell r="D181" t="str">
            <v>MASCARA DE TNT PROTECAO TOTAL C/ TRIPLA CAMADA</v>
          </cell>
          <cell r="E181">
            <v>30000</v>
          </cell>
          <cell r="F181">
            <v>0.6</v>
          </cell>
          <cell r="G181">
            <v>18000</v>
          </cell>
          <cell r="H181" t="str">
            <v>DEJAMARO</v>
          </cell>
        </row>
        <row r="182">
          <cell r="A182">
            <v>683166</v>
          </cell>
          <cell r="B182">
            <v>180861</v>
          </cell>
          <cell r="C182">
            <v>43903</v>
          </cell>
          <cell r="D182" t="str">
            <v>PROTETOR FACIAL C/COROA E CARNEIRA DE PLASTICO</v>
          </cell>
          <cell r="E182">
            <v>6000</v>
          </cell>
          <cell r="F182">
            <v>25.1</v>
          </cell>
          <cell r="G182">
            <v>150600</v>
          </cell>
          <cell r="H182" t="str">
            <v>SP EQUIPAMENTOS</v>
          </cell>
        </row>
        <row r="183">
          <cell r="A183">
            <v>62347</v>
          </cell>
          <cell r="B183">
            <v>184235</v>
          </cell>
          <cell r="C183">
            <v>43922</v>
          </cell>
          <cell r="D183" t="str">
            <v>MASCARA FACIAL REUTILIZAVEL - BOLD</v>
          </cell>
          <cell r="E183">
            <v>20</v>
          </cell>
          <cell r="F183">
            <v>55</v>
          </cell>
          <cell r="G183">
            <v>1100</v>
          </cell>
          <cell r="H183" t="str">
            <v>HANNOVER</v>
          </cell>
        </row>
        <row r="184">
          <cell r="A184">
            <v>16488</v>
          </cell>
          <cell r="B184">
            <v>300</v>
          </cell>
          <cell r="C184">
            <v>43895</v>
          </cell>
          <cell r="D184" t="str">
            <v>TURBANTE/TOUCA DESCARTAVEL C/ ELASTICO</v>
          </cell>
          <cell r="E184">
            <v>13800</v>
          </cell>
          <cell r="F184">
            <v>4.2999999999999997E-2</v>
          </cell>
          <cell r="G184">
            <v>593.4</v>
          </cell>
          <cell r="H184" t="str">
            <v>ALIANCA</v>
          </cell>
        </row>
        <row r="185">
          <cell r="A185">
            <v>16552</v>
          </cell>
          <cell r="B185">
            <v>300</v>
          </cell>
          <cell r="C185">
            <v>43903</v>
          </cell>
          <cell r="D185" t="str">
            <v>TURBANTE/TOUCA DESCARTAVEL C/ ELASTICO</v>
          </cell>
          <cell r="E185">
            <v>6000</v>
          </cell>
          <cell r="F185">
            <v>4.2999999999999997E-2</v>
          </cell>
          <cell r="G185">
            <v>258</v>
          </cell>
          <cell r="H185" t="str">
            <v>ALIANCA</v>
          </cell>
        </row>
        <row r="186">
          <cell r="A186">
            <v>16636</v>
          </cell>
          <cell r="B186">
            <v>300</v>
          </cell>
          <cell r="C186">
            <v>43913</v>
          </cell>
          <cell r="D186" t="str">
            <v>TURBANTE/TOUCA DESCARTAVEL C/ ELASTICO</v>
          </cell>
          <cell r="E186">
            <v>5000</v>
          </cell>
          <cell r="F186">
            <v>4.2999999999999997E-2</v>
          </cell>
          <cell r="G186">
            <v>214.99999999999997</v>
          </cell>
          <cell r="H186" t="str">
            <v>ALIANCA</v>
          </cell>
        </row>
        <row r="187">
          <cell r="A187">
            <v>144300</v>
          </cell>
          <cell r="B187">
            <v>300</v>
          </cell>
          <cell r="C187">
            <v>43924</v>
          </cell>
          <cell r="D187" t="str">
            <v>TURBANTE/TOUCA DESCARTAVEL C/ ELASTICO</v>
          </cell>
          <cell r="E187">
            <v>20000</v>
          </cell>
          <cell r="F187">
            <v>0.12</v>
          </cell>
          <cell r="G187">
            <v>2400</v>
          </cell>
          <cell r="H187" t="str">
            <v>SOMASP</v>
          </cell>
        </row>
        <row r="188">
          <cell r="A188">
            <v>662925</v>
          </cell>
          <cell r="B188">
            <v>300</v>
          </cell>
          <cell r="C188">
            <v>43937</v>
          </cell>
          <cell r="D188" t="str">
            <v>TURBANTE/TOUCA DESCARTAVEL C/ ELASTICO</v>
          </cell>
          <cell r="E188">
            <v>7400</v>
          </cell>
          <cell r="F188">
            <v>0.94</v>
          </cell>
          <cell r="G188">
            <v>6956</v>
          </cell>
          <cell r="H188" t="str">
            <v>ALIANCA</v>
          </cell>
        </row>
        <row r="189">
          <cell r="A189">
            <v>401021</v>
          </cell>
          <cell r="B189">
            <v>621</v>
          </cell>
          <cell r="C189">
            <v>43896</v>
          </cell>
          <cell r="D189" t="str">
            <v>MIDAZOLAM 5MG/ML AMPOLA 10ML</v>
          </cell>
          <cell r="E189">
            <v>250</v>
          </cell>
          <cell r="F189">
            <v>2.64</v>
          </cell>
          <cell r="G189">
            <v>660</v>
          </cell>
          <cell r="H189" t="str">
            <v>UNIÃO QUIMICA</v>
          </cell>
        </row>
        <row r="190">
          <cell r="A190">
            <v>403113</v>
          </cell>
          <cell r="B190">
            <v>621</v>
          </cell>
          <cell r="C190">
            <v>43909</v>
          </cell>
          <cell r="D190" t="str">
            <v>MIDAZOLAM 5MG/ML AMPOLA 10ML</v>
          </cell>
          <cell r="E190">
            <v>450</v>
          </cell>
          <cell r="F190">
            <v>2.64</v>
          </cell>
          <cell r="G190">
            <v>1188</v>
          </cell>
          <cell r="H190" t="str">
            <v>UNIÃO QUIMICA</v>
          </cell>
        </row>
        <row r="191">
          <cell r="A191">
            <v>405246</v>
          </cell>
          <cell r="B191">
            <v>621</v>
          </cell>
          <cell r="C191">
            <v>43917</v>
          </cell>
          <cell r="D191" t="str">
            <v>MIDAZOLAM 5MG/ML AMPOLA 10ML</v>
          </cell>
          <cell r="E191">
            <v>1400</v>
          </cell>
          <cell r="F191">
            <v>2.64</v>
          </cell>
          <cell r="G191">
            <v>3696</v>
          </cell>
          <cell r="H191" t="str">
            <v>UNIÃO QUIMICA</v>
          </cell>
        </row>
        <row r="192">
          <cell r="A192">
            <v>2553999</v>
          </cell>
          <cell r="B192">
            <v>614</v>
          </cell>
          <cell r="C192">
            <v>43896</v>
          </cell>
          <cell r="D192" t="str">
            <v>DEXMEDETOMIDINA 100MCG/ML FA 2ML</v>
          </cell>
          <cell r="E192">
            <v>100</v>
          </cell>
          <cell r="F192">
            <v>34</v>
          </cell>
          <cell r="G192">
            <v>3400</v>
          </cell>
          <cell r="H192" t="str">
            <v xml:space="preserve">CRISTALIA </v>
          </cell>
        </row>
        <row r="193">
          <cell r="A193">
            <v>2557994</v>
          </cell>
          <cell r="B193">
            <v>614</v>
          </cell>
          <cell r="C193">
            <v>43901</v>
          </cell>
          <cell r="D193" t="str">
            <v>DEXMEDETOMIDINA 100MCG/ML FA 2ML</v>
          </cell>
          <cell r="E193">
            <v>80</v>
          </cell>
          <cell r="F193">
            <v>34</v>
          </cell>
          <cell r="G193">
            <v>2720</v>
          </cell>
          <cell r="H193" t="str">
            <v xml:space="preserve">CRISTALIA </v>
          </cell>
        </row>
        <row r="194">
          <cell r="A194">
            <v>2563384</v>
          </cell>
          <cell r="B194">
            <v>614</v>
          </cell>
          <cell r="C194">
            <v>43906</v>
          </cell>
          <cell r="D194" t="str">
            <v>DEXMEDETOMIDINA 100MCG/ML FA 2ML</v>
          </cell>
          <cell r="E194">
            <v>55</v>
          </cell>
          <cell r="F194">
            <v>30</v>
          </cell>
          <cell r="G194">
            <v>1650</v>
          </cell>
          <cell r="H194" t="str">
            <v xml:space="preserve">CRISTALIA </v>
          </cell>
        </row>
        <row r="195">
          <cell r="A195">
            <v>2573805</v>
          </cell>
          <cell r="B195">
            <v>614</v>
          </cell>
          <cell r="C195">
            <v>43916</v>
          </cell>
          <cell r="D195" t="str">
            <v>DEXMEDETOMIDINA 100MCG/ML FA 2ML</v>
          </cell>
          <cell r="E195">
            <v>40</v>
          </cell>
          <cell r="F195">
            <v>30</v>
          </cell>
          <cell r="G195">
            <v>1200</v>
          </cell>
          <cell r="H195" t="str">
            <v xml:space="preserve">CRISTALIA </v>
          </cell>
        </row>
        <row r="196">
          <cell r="A196">
            <v>2573804</v>
          </cell>
          <cell r="B196">
            <v>614</v>
          </cell>
          <cell r="C196">
            <v>43916</v>
          </cell>
          <cell r="D196" t="str">
            <v>DEXMEDETOMIDINA 100MCG/ML FA 2ML</v>
          </cell>
          <cell r="E196">
            <v>1000</v>
          </cell>
          <cell r="F196">
            <v>30</v>
          </cell>
          <cell r="G196">
            <v>30000</v>
          </cell>
          <cell r="H196" t="str">
            <v xml:space="preserve">CRISTALIA </v>
          </cell>
        </row>
        <row r="197">
          <cell r="A197">
            <v>175471</v>
          </cell>
          <cell r="B197">
            <v>434</v>
          </cell>
          <cell r="C197">
            <v>43922</v>
          </cell>
          <cell r="D197" t="str">
            <v>AZITROMICINA 500MG COMPRIMIDO</v>
          </cell>
          <cell r="E197">
            <v>600</v>
          </cell>
          <cell r="F197">
            <v>0.7</v>
          </cell>
          <cell r="G197">
            <v>420</v>
          </cell>
          <cell r="H197" t="str">
            <v>REPRESS</v>
          </cell>
        </row>
        <row r="198">
          <cell r="A198">
            <v>176286</v>
          </cell>
          <cell r="B198">
            <v>434</v>
          </cell>
          <cell r="C198">
            <v>43937</v>
          </cell>
          <cell r="D198" t="str">
            <v>AZITROMICINA 500MG COMPRIMIDO</v>
          </cell>
          <cell r="E198">
            <v>750</v>
          </cell>
          <cell r="F198">
            <v>0.7</v>
          </cell>
          <cell r="G198">
            <v>525</v>
          </cell>
          <cell r="H198" t="str">
            <v>REPRESS</v>
          </cell>
        </row>
        <row r="199">
          <cell r="A199">
            <v>2554621</v>
          </cell>
          <cell r="B199">
            <v>181142</v>
          </cell>
          <cell r="C199">
            <v>43896</v>
          </cell>
          <cell r="D199" t="str">
            <v>HEPARINA 5.000UI SC 0,25ML AMPOLA</v>
          </cell>
          <cell r="E199">
            <v>800</v>
          </cell>
          <cell r="F199">
            <v>4.07</v>
          </cell>
          <cell r="G199">
            <v>3256</v>
          </cell>
          <cell r="H199" t="str">
            <v xml:space="preserve">CRISTALIA </v>
          </cell>
        </row>
        <row r="200">
          <cell r="A200">
            <v>2563384</v>
          </cell>
          <cell r="B200">
            <v>181142</v>
          </cell>
          <cell r="C200">
            <v>43906</v>
          </cell>
          <cell r="D200" t="str">
            <v>HEPARINA 5.000UI SC 0,25ML AMPOLA</v>
          </cell>
          <cell r="E200">
            <v>975</v>
          </cell>
          <cell r="F200">
            <v>4.1900000000000004</v>
          </cell>
          <cell r="G200">
            <v>4085.2500000000005</v>
          </cell>
          <cell r="H200" t="str">
            <v xml:space="preserve">CRISTALIA </v>
          </cell>
        </row>
        <row r="201">
          <cell r="A201">
            <v>2572928</v>
          </cell>
          <cell r="B201">
            <v>181142</v>
          </cell>
          <cell r="C201">
            <v>43915</v>
          </cell>
          <cell r="D201" t="str">
            <v>HEPARINA 5.000UI SC 0,25ML AMPOLA</v>
          </cell>
          <cell r="E201">
            <v>650</v>
          </cell>
          <cell r="F201">
            <v>4.1900000000000004</v>
          </cell>
          <cell r="G201">
            <v>2723.5000000000005</v>
          </cell>
          <cell r="H201" t="str">
            <v xml:space="preserve">CRISTALIA </v>
          </cell>
        </row>
        <row r="202">
          <cell r="A202">
            <v>2578003</v>
          </cell>
          <cell r="B202">
            <v>181142</v>
          </cell>
          <cell r="C202">
            <v>43920</v>
          </cell>
          <cell r="D202" t="str">
            <v>HEPARINA 5.000UI SC 0,25ML AMPOLA</v>
          </cell>
          <cell r="E202">
            <v>800</v>
          </cell>
          <cell r="F202">
            <v>4.1900000000000004</v>
          </cell>
          <cell r="G202">
            <v>3352.0000000000005</v>
          </cell>
          <cell r="H202" t="str">
            <v xml:space="preserve">CRISTALIA </v>
          </cell>
        </row>
        <row r="203">
          <cell r="A203">
            <v>2583044</v>
          </cell>
          <cell r="B203">
            <v>181142</v>
          </cell>
          <cell r="C203">
            <v>43924</v>
          </cell>
          <cell r="D203" t="str">
            <v>HEPARINA 5.000UI SC 0,25ML AMPOLA</v>
          </cell>
          <cell r="E203">
            <v>400</v>
          </cell>
          <cell r="F203">
            <v>4.1900000000000004</v>
          </cell>
          <cell r="G203">
            <v>1676.0000000000002</v>
          </cell>
          <cell r="H203" t="str">
            <v xml:space="preserve">CRISTALIA </v>
          </cell>
        </row>
        <row r="204">
          <cell r="A204">
            <v>2584473</v>
          </cell>
          <cell r="B204">
            <v>181142</v>
          </cell>
          <cell r="C204">
            <v>43927</v>
          </cell>
          <cell r="D204" t="str">
            <v>HEPARINA 5.000UI SC 0,25ML AMPOLA</v>
          </cell>
          <cell r="E204">
            <v>200</v>
          </cell>
          <cell r="F204">
            <v>4.1900000000000004</v>
          </cell>
          <cell r="G204">
            <v>838.00000000000011</v>
          </cell>
          <cell r="H204" t="str">
            <v xml:space="preserve">CRISTALIA </v>
          </cell>
        </row>
        <row r="205">
          <cell r="A205">
            <v>2587017</v>
          </cell>
          <cell r="B205">
            <v>181142</v>
          </cell>
          <cell r="C205">
            <v>43930</v>
          </cell>
          <cell r="D205" t="str">
            <v>HEPARINA 5.000UI SC 0,25ML AMPOLA</v>
          </cell>
          <cell r="E205">
            <v>50</v>
          </cell>
          <cell r="F205">
            <v>4.1900000000000004</v>
          </cell>
          <cell r="G205">
            <v>209.50000000000003</v>
          </cell>
          <cell r="H205" t="str">
            <v xml:space="preserve">CRISTALIA </v>
          </cell>
        </row>
        <row r="206">
          <cell r="A206">
            <v>2587017</v>
          </cell>
          <cell r="B206">
            <v>181142</v>
          </cell>
          <cell r="C206">
            <v>43930</v>
          </cell>
          <cell r="D206" t="str">
            <v>HEPARINA 5.000UI SC 0,25ML AMPOLA</v>
          </cell>
          <cell r="E206">
            <v>300</v>
          </cell>
          <cell r="F206">
            <v>4.1900000000000004</v>
          </cell>
          <cell r="G206">
            <v>1257.0000000000002</v>
          </cell>
          <cell r="H206" t="str">
            <v xml:space="preserve">CRISTALIA </v>
          </cell>
        </row>
        <row r="207">
          <cell r="A207">
            <v>2590940</v>
          </cell>
          <cell r="B207">
            <v>181142</v>
          </cell>
          <cell r="C207">
            <v>43936</v>
          </cell>
          <cell r="D207" t="str">
            <v>HEPARINA 5.000UI SC 0,25ML AMPOLA</v>
          </cell>
          <cell r="E207">
            <v>650</v>
          </cell>
          <cell r="F207">
            <v>4.1900000000000004</v>
          </cell>
          <cell r="G207">
            <v>2723.5000000000005</v>
          </cell>
          <cell r="H207" t="str">
            <v xml:space="preserve">CRISTALIA </v>
          </cell>
        </row>
        <row r="208">
          <cell r="A208">
            <v>176384</v>
          </cell>
          <cell r="B208">
            <v>992</v>
          </cell>
          <cell r="C208">
            <v>43938</v>
          </cell>
          <cell r="D208" t="str">
            <v>TEICOPLANINA 400MG FA</v>
          </cell>
          <cell r="E208">
            <v>30</v>
          </cell>
          <cell r="F208">
            <v>35</v>
          </cell>
          <cell r="G208">
            <v>1050</v>
          </cell>
          <cell r="H208" t="str">
            <v>REPRESS</v>
          </cell>
        </row>
        <row r="209">
          <cell r="A209">
            <v>2554141</v>
          </cell>
          <cell r="B209">
            <v>442</v>
          </cell>
          <cell r="C209">
            <v>43896</v>
          </cell>
          <cell r="D209" t="str">
            <v>ATRACURIO 10MG/ML AMPOLA 5ML</v>
          </cell>
          <cell r="E209">
            <v>200</v>
          </cell>
          <cell r="F209">
            <v>10.5</v>
          </cell>
          <cell r="G209">
            <v>2100</v>
          </cell>
          <cell r="H209" t="str">
            <v xml:space="preserve">CRISTALIA </v>
          </cell>
        </row>
        <row r="210">
          <cell r="A210">
            <v>2573950</v>
          </cell>
          <cell r="B210">
            <v>442</v>
          </cell>
          <cell r="C210">
            <v>43916</v>
          </cell>
          <cell r="D210" t="str">
            <v>ATRACURIO 10MG/ML AMPOLA 5ML</v>
          </cell>
          <cell r="E210">
            <v>1500</v>
          </cell>
          <cell r="F210">
            <v>10.7</v>
          </cell>
          <cell r="G210">
            <v>16049.999999999998</v>
          </cell>
          <cell r="H210" t="str">
            <v xml:space="preserve">CRISTALIA </v>
          </cell>
        </row>
        <row r="211">
          <cell r="A211">
            <v>173385</v>
          </cell>
          <cell r="B211">
            <v>181131</v>
          </cell>
          <cell r="C211">
            <v>43893</v>
          </cell>
          <cell r="D211" t="str">
            <v>HEPARINA 5.000UI/ML 5ML FA</v>
          </cell>
          <cell r="E211">
            <v>100</v>
          </cell>
          <cell r="F211">
            <v>13.32</v>
          </cell>
          <cell r="G211">
            <v>1332</v>
          </cell>
          <cell r="H211" t="str">
            <v>REPRESS</v>
          </cell>
        </row>
        <row r="212">
          <cell r="A212">
            <v>173385</v>
          </cell>
          <cell r="B212">
            <v>181131</v>
          </cell>
          <cell r="C212">
            <v>43893</v>
          </cell>
          <cell r="D212" t="str">
            <v>HEPARINA 5.000UI/ML 5ML FA</v>
          </cell>
          <cell r="E212">
            <v>50</v>
          </cell>
          <cell r="F212">
            <v>13.32</v>
          </cell>
          <cell r="G212">
            <v>666</v>
          </cell>
          <cell r="H212" t="str">
            <v>REPRESS</v>
          </cell>
        </row>
        <row r="213">
          <cell r="A213">
            <v>173385</v>
          </cell>
          <cell r="B213">
            <v>181131</v>
          </cell>
          <cell r="C213">
            <v>43893</v>
          </cell>
          <cell r="D213" t="str">
            <v>HEPARINA 5.000UI/ML 5ML FA</v>
          </cell>
          <cell r="E213">
            <v>50</v>
          </cell>
          <cell r="F213">
            <v>13.32</v>
          </cell>
          <cell r="G213">
            <v>666</v>
          </cell>
          <cell r="H213" t="str">
            <v>REPRESS</v>
          </cell>
        </row>
        <row r="214">
          <cell r="A214">
            <v>173385</v>
          </cell>
          <cell r="B214">
            <v>181131</v>
          </cell>
          <cell r="C214">
            <v>43893</v>
          </cell>
          <cell r="D214" t="str">
            <v>HEPARINA 5.000UI/ML 5ML FA</v>
          </cell>
          <cell r="E214">
            <v>75</v>
          </cell>
          <cell r="F214">
            <v>13.32</v>
          </cell>
          <cell r="G214">
            <v>999</v>
          </cell>
          <cell r="H214" t="str">
            <v>REPRESS</v>
          </cell>
        </row>
        <row r="215">
          <cell r="A215">
            <v>173385</v>
          </cell>
          <cell r="B215">
            <v>181131</v>
          </cell>
          <cell r="C215">
            <v>43893</v>
          </cell>
          <cell r="D215" t="str">
            <v>HEPARINA 5.000UI/ML 5ML FA</v>
          </cell>
          <cell r="E215">
            <v>75</v>
          </cell>
          <cell r="F215">
            <v>13.32</v>
          </cell>
          <cell r="G215">
            <v>999</v>
          </cell>
          <cell r="H215" t="str">
            <v>REPRESS</v>
          </cell>
        </row>
        <row r="216">
          <cell r="A216">
            <v>174061</v>
          </cell>
          <cell r="B216">
            <v>181131</v>
          </cell>
          <cell r="C216">
            <v>43903</v>
          </cell>
          <cell r="D216" t="str">
            <v>HEPARINA 5.000UI/ML 5ML FA</v>
          </cell>
          <cell r="E216">
            <v>50</v>
          </cell>
          <cell r="F216">
            <v>13.32</v>
          </cell>
          <cell r="G216">
            <v>666</v>
          </cell>
          <cell r="H216" t="str">
            <v>REPRESS</v>
          </cell>
        </row>
        <row r="217">
          <cell r="A217">
            <v>174869</v>
          </cell>
          <cell r="B217">
            <v>181131</v>
          </cell>
          <cell r="C217">
            <v>43914</v>
          </cell>
          <cell r="D217" t="str">
            <v>HEPARINA 5.000UI/ML 5ML FA</v>
          </cell>
          <cell r="E217">
            <v>250</v>
          </cell>
          <cell r="F217">
            <v>13.32</v>
          </cell>
          <cell r="G217">
            <v>3330</v>
          </cell>
          <cell r="H217" t="str">
            <v>REPRESS</v>
          </cell>
        </row>
        <row r="218">
          <cell r="A218">
            <v>142395</v>
          </cell>
          <cell r="B218">
            <v>1085</v>
          </cell>
          <cell r="C218">
            <v>43906</v>
          </cell>
          <cell r="D218" t="str">
            <v>SUCCINILCOLINA 100MG FA</v>
          </cell>
          <cell r="E218">
            <v>150</v>
          </cell>
          <cell r="F218">
            <v>8.7899999999999991</v>
          </cell>
          <cell r="G218">
            <v>1318.4999999999998</v>
          </cell>
          <cell r="H218" t="str">
            <v>GENESIO</v>
          </cell>
        </row>
        <row r="219">
          <cell r="A219">
            <v>1319749</v>
          </cell>
          <cell r="B219">
            <v>180499</v>
          </cell>
          <cell r="C219">
            <v>43894</v>
          </cell>
          <cell r="D219" t="str">
            <v>PROPOFOL 10MG/ML 20ML FA</v>
          </cell>
          <cell r="E219">
            <v>865</v>
          </cell>
          <cell r="F219">
            <v>4.9000000000000004</v>
          </cell>
          <cell r="G219">
            <v>4238.5</v>
          </cell>
          <cell r="H219" t="str">
            <v>FRESENIUS</v>
          </cell>
        </row>
        <row r="220">
          <cell r="A220">
            <v>1319402</v>
          </cell>
          <cell r="B220">
            <v>180499</v>
          </cell>
          <cell r="C220">
            <v>43894</v>
          </cell>
          <cell r="D220" t="str">
            <v>PROPOFOL 10MG/ML 20ML FA</v>
          </cell>
          <cell r="E220">
            <v>795</v>
          </cell>
          <cell r="F220">
            <v>4.9000000000000004</v>
          </cell>
          <cell r="G220">
            <v>3895.5000000000005</v>
          </cell>
          <cell r="H220" t="str">
            <v>FRESENIUS</v>
          </cell>
        </row>
        <row r="221">
          <cell r="A221">
            <v>1321950</v>
          </cell>
          <cell r="B221">
            <v>180499</v>
          </cell>
          <cell r="C221">
            <v>43902</v>
          </cell>
          <cell r="D221" t="str">
            <v>PROPOFOL 10MG/ML 20ML FA</v>
          </cell>
          <cell r="E221">
            <v>290</v>
          </cell>
          <cell r="F221">
            <v>4.9000000000000004</v>
          </cell>
          <cell r="G221">
            <v>1421</v>
          </cell>
          <cell r="H221" t="str">
            <v>FRESENIUS</v>
          </cell>
        </row>
        <row r="222">
          <cell r="A222">
            <v>1323260</v>
          </cell>
          <cell r="B222">
            <v>180499</v>
          </cell>
          <cell r="C222">
            <v>43902</v>
          </cell>
          <cell r="D222" t="str">
            <v>PROPOFOL 10MG/ML 20ML FA</v>
          </cell>
          <cell r="E222">
            <v>1420</v>
          </cell>
          <cell r="F222">
            <v>4.9000000000000004</v>
          </cell>
          <cell r="G222">
            <v>6958.0000000000009</v>
          </cell>
          <cell r="H222" t="str">
            <v>FRESENIUS</v>
          </cell>
        </row>
        <row r="223">
          <cell r="A223">
            <v>1321950</v>
          </cell>
          <cell r="B223">
            <v>180499</v>
          </cell>
          <cell r="C223">
            <v>43902</v>
          </cell>
          <cell r="D223" t="str">
            <v>PROPOFOL 10MG/ML 20ML FA</v>
          </cell>
          <cell r="E223">
            <v>760</v>
          </cell>
          <cell r="F223">
            <v>4.9000000000000004</v>
          </cell>
          <cell r="G223">
            <v>3724.0000000000005</v>
          </cell>
          <cell r="H223" t="str">
            <v>FRESENIUS</v>
          </cell>
        </row>
        <row r="224">
          <cell r="A224">
            <v>1329937</v>
          </cell>
          <cell r="B224">
            <v>180499</v>
          </cell>
          <cell r="C224">
            <v>43908</v>
          </cell>
          <cell r="D224" t="str">
            <v>PROPOFOL 10MG/ML 20ML FA</v>
          </cell>
          <cell r="E224">
            <v>760</v>
          </cell>
          <cell r="F224">
            <v>4.9000000000000004</v>
          </cell>
          <cell r="G224">
            <v>3724.0000000000005</v>
          </cell>
          <cell r="H224" t="str">
            <v>FRESENIUS</v>
          </cell>
        </row>
        <row r="225">
          <cell r="A225">
            <v>1277477</v>
          </cell>
          <cell r="B225">
            <v>180499</v>
          </cell>
          <cell r="C225">
            <v>43917</v>
          </cell>
          <cell r="D225" t="str">
            <v>PROPOFOL 10MG/ML 20ML FA</v>
          </cell>
          <cell r="E225">
            <v>2000</v>
          </cell>
          <cell r="F225">
            <v>7.85</v>
          </cell>
          <cell r="G225">
            <v>15700</v>
          </cell>
          <cell r="H225" t="str">
            <v xml:space="preserve">COMERCIAL </v>
          </cell>
        </row>
        <row r="226">
          <cell r="A226">
            <v>1341917</v>
          </cell>
          <cell r="B226">
            <v>180499</v>
          </cell>
          <cell r="C226">
            <v>43930</v>
          </cell>
          <cell r="D226" t="str">
            <v>PROPOFOL 10MG/ML 20ML FA</v>
          </cell>
          <cell r="E226">
            <v>500</v>
          </cell>
          <cell r="F226">
            <v>4.9000000000000004</v>
          </cell>
          <cell r="G226">
            <v>2450</v>
          </cell>
          <cell r="H226" t="str">
            <v>FRESENIUS</v>
          </cell>
        </row>
        <row r="227">
          <cell r="A227">
            <v>1339696</v>
          </cell>
          <cell r="B227">
            <v>180499</v>
          </cell>
          <cell r="C227">
            <v>43930</v>
          </cell>
          <cell r="D227" t="str">
            <v>PROPOFOL 10MG/ML 20ML FA</v>
          </cell>
          <cell r="E227">
            <v>4000</v>
          </cell>
          <cell r="F227">
            <v>4.9000000000000004</v>
          </cell>
          <cell r="G227">
            <v>19600</v>
          </cell>
          <cell r="H227" t="str">
            <v>FRESENIUS</v>
          </cell>
        </row>
        <row r="228">
          <cell r="A228">
            <v>38345</v>
          </cell>
          <cell r="B228">
            <v>456</v>
          </cell>
          <cell r="C228">
            <v>43892</v>
          </cell>
          <cell r="D228" t="str">
            <v>FUROSEMIDA 10MG/ML 2ML AMPOLA</v>
          </cell>
          <cell r="E228">
            <v>800</v>
          </cell>
          <cell r="F228">
            <v>0.4224</v>
          </cell>
          <cell r="G228">
            <v>337.92</v>
          </cell>
          <cell r="H228" t="str">
            <v>DUPATRI</v>
          </cell>
        </row>
        <row r="229">
          <cell r="A229">
            <v>40169</v>
          </cell>
          <cell r="B229">
            <v>456</v>
          </cell>
          <cell r="C229">
            <v>43894</v>
          </cell>
          <cell r="D229" t="str">
            <v>FUROSEMIDA 10MG/ML 2ML AMPOLA</v>
          </cell>
          <cell r="E229">
            <v>1600</v>
          </cell>
          <cell r="F229">
            <v>0.4224</v>
          </cell>
          <cell r="G229">
            <v>675.84</v>
          </cell>
          <cell r="H229" t="str">
            <v>DUPATRI</v>
          </cell>
        </row>
        <row r="230">
          <cell r="A230">
            <v>1088927</v>
          </cell>
          <cell r="B230">
            <v>456</v>
          </cell>
          <cell r="C230">
            <v>43927</v>
          </cell>
          <cell r="D230" t="str">
            <v>FUROSEMIDA 10MG/ML 2ML AMPOLA</v>
          </cell>
          <cell r="E230">
            <v>3540</v>
          </cell>
          <cell r="F230">
            <v>0.50829999999999997</v>
          </cell>
          <cell r="G230">
            <v>1799.3819999999998</v>
          </cell>
          <cell r="H230" t="str">
            <v>DUPATRI</v>
          </cell>
        </row>
        <row r="231">
          <cell r="A231">
            <v>419540</v>
          </cell>
          <cell r="B231">
            <v>181150</v>
          </cell>
          <cell r="C231">
            <v>43892</v>
          </cell>
          <cell r="D231" t="str">
            <v>LIDOCAINA 2% SEM VASO 20ML FA</v>
          </cell>
          <cell r="E231">
            <v>125</v>
          </cell>
          <cell r="F231">
            <v>2.6932</v>
          </cell>
          <cell r="G231">
            <v>336.65</v>
          </cell>
          <cell r="H231" t="str">
            <v>SUPERMED</v>
          </cell>
        </row>
        <row r="232">
          <cell r="A232">
            <v>5292</v>
          </cell>
          <cell r="B232">
            <v>321</v>
          </cell>
          <cell r="C232">
            <v>43923</v>
          </cell>
          <cell r="D232" t="str">
            <v>AVENTAL DESCARTAVEL COM MANGAS</v>
          </cell>
          <cell r="E232">
            <v>4200</v>
          </cell>
          <cell r="F232">
            <v>1.2</v>
          </cell>
          <cell r="G232">
            <v>5040</v>
          </cell>
          <cell r="H232" t="str">
            <v>IGOR DOS SANTOS</v>
          </cell>
        </row>
        <row r="233">
          <cell r="A233">
            <v>5123</v>
          </cell>
          <cell r="B233">
            <v>399</v>
          </cell>
          <cell r="C233">
            <v>43895</v>
          </cell>
          <cell r="D233" t="str">
            <v>FILTRO CIRCUITO RESPIRADOR ECO MAXI 4333/761 PUBA BRANCO GVS</v>
          </cell>
          <cell r="E233">
            <v>200</v>
          </cell>
          <cell r="F233">
            <v>6.2</v>
          </cell>
          <cell r="G233">
            <v>1240</v>
          </cell>
          <cell r="H233" t="str">
            <v>BIO INFINITY</v>
          </cell>
        </row>
        <row r="234">
          <cell r="A234">
            <v>5202</v>
          </cell>
          <cell r="B234">
            <v>399</v>
          </cell>
          <cell r="C234">
            <v>43903</v>
          </cell>
          <cell r="D234" t="str">
            <v>FILTRO CIRCUITO RESPIRADOR ECO MAXI 4333/761 PUBA BRANCO GVS</v>
          </cell>
          <cell r="E234">
            <v>184</v>
          </cell>
          <cell r="F234">
            <v>6.2</v>
          </cell>
          <cell r="G234">
            <v>1140.8</v>
          </cell>
          <cell r="H234" t="str">
            <v>BIO INFINITY</v>
          </cell>
        </row>
        <row r="235">
          <cell r="A235">
            <v>5298</v>
          </cell>
          <cell r="B235">
            <v>399</v>
          </cell>
          <cell r="C235">
            <v>43909</v>
          </cell>
          <cell r="D235" t="str">
            <v>FILTRO CIRCUITO RESPIRADOR ECO MAXI 4333/761 PUBA BRANCO GVS</v>
          </cell>
          <cell r="E235">
            <v>500</v>
          </cell>
          <cell r="F235">
            <v>6.2</v>
          </cell>
          <cell r="G235">
            <v>3100</v>
          </cell>
          <cell r="H235" t="str">
            <v>BIO INFINITY</v>
          </cell>
        </row>
        <row r="236">
          <cell r="A236">
            <v>343513</v>
          </cell>
          <cell r="B236">
            <v>399</v>
          </cell>
          <cell r="C236">
            <v>43935</v>
          </cell>
          <cell r="D236" t="str">
            <v>FILTRO CIRCUITO RESPIRADOR ECO MAXI 4333/761 PUBA BRANCO GVS</v>
          </cell>
          <cell r="E236">
            <v>200</v>
          </cell>
          <cell r="F236">
            <v>8.4</v>
          </cell>
          <cell r="G236">
            <v>1680</v>
          </cell>
          <cell r="H236" t="str">
            <v>GLOBOMED</v>
          </cell>
        </row>
        <row r="237">
          <cell r="A237">
            <v>5305</v>
          </cell>
          <cell r="B237">
            <v>399</v>
          </cell>
          <cell r="C237">
            <v>43936</v>
          </cell>
          <cell r="D237" t="str">
            <v>FILTRO CIRCUITO RESPIRADOR ECO MAXI 4333/761 PUBA BRANCO GVS</v>
          </cell>
          <cell r="E237">
            <v>134</v>
          </cell>
          <cell r="F237">
            <v>6.2</v>
          </cell>
          <cell r="G237">
            <v>830.80000000000007</v>
          </cell>
          <cell r="H237" t="str">
            <v>BIO INFINITY</v>
          </cell>
        </row>
        <row r="238">
          <cell r="A238">
            <v>5305</v>
          </cell>
          <cell r="B238">
            <v>399</v>
          </cell>
          <cell r="C238">
            <v>43936</v>
          </cell>
          <cell r="D238" t="str">
            <v>FILTRO CIRCUITO RESPIRADOR ECO MAXI 4333/761 PUBA BRANCO GVS</v>
          </cell>
          <cell r="E238">
            <v>366</v>
          </cell>
          <cell r="F238">
            <v>6.2</v>
          </cell>
          <cell r="G238">
            <v>2269.2000000000003</v>
          </cell>
          <cell r="H238" t="str">
            <v>BIO INFINITY</v>
          </cell>
        </row>
        <row r="239">
          <cell r="A239">
            <v>1429650</v>
          </cell>
          <cell r="B239">
            <v>239</v>
          </cell>
          <cell r="C239">
            <v>43894</v>
          </cell>
          <cell r="D239" t="str">
            <v>DIALISADOR CAPILAR FX 100 A 2.2M</v>
          </cell>
          <cell r="E239">
            <v>72</v>
          </cell>
          <cell r="F239">
            <v>42.8</v>
          </cell>
          <cell r="G239">
            <v>3081.6</v>
          </cell>
          <cell r="H239" t="str">
            <v>FRESENIUS</v>
          </cell>
        </row>
        <row r="240">
          <cell r="A240">
            <v>1431111</v>
          </cell>
          <cell r="B240">
            <v>239</v>
          </cell>
          <cell r="C240">
            <v>43899</v>
          </cell>
          <cell r="D240" t="str">
            <v>DIALISADOR CAPILAR FX 100 A 2.2M</v>
          </cell>
          <cell r="E240">
            <v>72</v>
          </cell>
          <cell r="F240">
            <v>42.88</v>
          </cell>
          <cell r="G240">
            <v>3087.36</v>
          </cell>
          <cell r="H240" t="str">
            <v>FRESENIUS</v>
          </cell>
        </row>
        <row r="241">
          <cell r="A241">
            <v>1434340</v>
          </cell>
          <cell r="B241">
            <v>239</v>
          </cell>
          <cell r="C241">
            <v>43907</v>
          </cell>
          <cell r="D241" t="str">
            <v>DIALISADOR CAPILAR FX 100 A 2.2M</v>
          </cell>
          <cell r="E241">
            <v>72</v>
          </cell>
          <cell r="F241">
            <v>42.88</v>
          </cell>
          <cell r="G241">
            <v>3087.36</v>
          </cell>
          <cell r="H241" t="str">
            <v>FRESENIUS</v>
          </cell>
        </row>
        <row r="242">
          <cell r="A242">
            <v>1435747</v>
          </cell>
          <cell r="B242">
            <v>239</v>
          </cell>
          <cell r="C242">
            <v>43913</v>
          </cell>
          <cell r="D242" t="str">
            <v>DIALISADOR CAPILAR FX 100 A 2.2M</v>
          </cell>
          <cell r="E242">
            <v>48</v>
          </cell>
          <cell r="F242">
            <v>42.88</v>
          </cell>
          <cell r="G242">
            <v>2058.2400000000002</v>
          </cell>
          <cell r="H242" t="str">
            <v>FRESENIUS</v>
          </cell>
        </row>
        <row r="243">
          <cell r="A243">
            <v>1438017</v>
          </cell>
          <cell r="B243">
            <v>239</v>
          </cell>
          <cell r="C243">
            <v>43920</v>
          </cell>
          <cell r="D243" t="str">
            <v>DIALISADOR CAPILAR FX 100 A 2.2M</v>
          </cell>
          <cell r="E243">
            <v>144</v>
          </cell>
          <cell r="F243">
            <v>44.6</v>
          </cell>
          <cell r="G243">
            <v>6422.4000000000005</v>
          </cell>
          <cell r="H243" t="str">
            <v>FRESENIUS</v>
          </cell>
        </row>
        <row r="244">
          <cell r="A244">
            <v>51062</v>
          </cell>
          <cell r="B244">
            <v>184260</v>
          </cell>
          <cell r="C244">
            <v>43941</v>
          </cell>
          <cell r="D244" t="str">
            <v>KIT SWAB COLETA COVID-19/H1N1 - 3 HASTE + 1 TUBO FALCON</v>
          </cell>
          <cell r="E244">
            <v>400</v>
          </cell>
          <cell r="F244">
            <v>36.5</v>
          </cell>
          <cell r="G244">
            <v>14600</v>
          </cell>
          <cell r="H244" t="str">
            <v>MASTER DIAGNOSTICA</v>
          </cell>
        </row>
        <row r="245">
          <cell r="A245">
            <v>50793</v>
          </cell>
          <cell r="B245">
            <v>184260</v>
          </cell>
          <cell r="C245">
            <v>43923</v>
          </cell>
          <cell r="D245" t="str">
            <v>KIT SWAB COLETA COVID-19/H1N1 - 3 HASTE + 1 TUBO FALCON</v>
          </cell>
          <cell r="E245">
            <v>300</v>
          </cell>
          <cell r="F245">
            <v>36.5</v>
          </cell>
          <cell r="G245">
            <v>10950</v>
          </cell>
          <cell r="H245" t="str">
            <v>MASTER DIAGNOSTICA</v>
          </cell>
        </row>
        <row r="246">
          <cell r="A246">
            <v>6106</v>
          </cell>
          <cell r="B246">
            <v>183828</v>
          </cell>
          <cell r="C246">
            <v>43941</v>
          </cell>
          <cell r="D246" t="str">
            <v>CIRCUITO PACIENTE VENTILADOR PULMONAR</v>
          </cell>
          <cell r="E246">
            <v>5</v>
          </cell>
          <cell r="F246">
            <v>345</v>
          </cell>
          <cell r="G246">
            <v>1725</v>
          </cell>
          <cell r="H246" t="str">
            <v>BIOINFINITY</v>
          </cell>
        </row>
        <row r="247">
          <cell r="A247">
            <v>75</v>
          </cell>
          <cell r="B247">
            <v>182100</v>
          </cell>
          <cell r="C247">
            <v>43924</v>
          </cell>
          <cell r="D247" t="str">
            <v>VALVULA EXALATORIA INTER 5 (13200304)</v>
          </cell>
          <cell r="E247">
            <v>5</v>
          </cell>
          <cell r="F247">
            <v>240.14</v>
          </cell>
          <cell r="G247">
            <v>1200.6999999999998</v>
          </cell>
          <cell r="H247" t="str">
            <v>DI SERVIÇOS</v>
          </cell>
        </row>
        <row r="248">
          <cell r="A248">
            <v>2023</v>
          </cell>
          <cell r="B248">
            <v>151255</v>
          </cell>
          <cell r="C248">
            <v>43941</v>
          </cell>
          <cell r="D248" t="str">
            <v>Avental de Procedimentos Manga Longa Branco C/Elástico 1,15x</v>
          </cell>
          <cell r="E248">
            <v>1840</v>
          </cell>
          <cell r="F248">
            <v>2.5</v>
          </cell>
          <cell r="G248">
            <v>4600</v>
          </cell>
          <cell r="H248" t="str">
            <v>Carlos Edmundo Mendanha</v>
          </cell>
        </row>
        <row r="249">
          <cell r="A249">
            <v>1449331</v>
          </cell>
          <cell r="C249">
            <v>43960</v>
          </cell>
          <cell r="D249" t="str">
            <v>Dialisador Single Use Alto Fluxo 21L (2.1)</v>
          </cell>
          <cell r="E249">
            <v>24</v>
          </cell>
          <cell r="F249">
            <v>45.43</v>
          </cell>
          <cell r="G249">
            <v>1090.32</v>
          </cell>
          <cell r="H249" t="str">
            <v>Fresenius Medical Care Ltda</v>
          </cell>
        </row>
        <row r="250">
          <cell r="A250">
            <v>2032</v>
          </cell>
          <cell r="C250">
            <v>43965</v>
          </cell>
          <cell r="D250" t="str">
            <v>Avental para procedimento em SMS e laminado descartável 50g/m² - CA 35503 - 120 x 160cm</v>
          </cell>
          <cell r="E250">
            <v>3200</v>
          </cell>
          <cell r="F250">
            <v>5</v>
          </cell>
          <cell r="G250">
            <v>16000</v>
          </cell>
          <cell r="H250" t="str">
            <v>Carlos Edmundo Mendanha</v>
          </cell>
        </row>
        <row r="251">
          <cell r="A251">
            <v>177958</v>
          </cell>
          <cell r="B251">
            <v>2730</v>
          </cell>
          <cell r="C251">
            <v>43967.642766203702</v>
          </cell>
          <cell r="D251" t="str">
            <v xml:space="preserve">Teicoplanina FA 400mg </v>
          </cell>
          <cell r="E251">
            <v>15</v>
          </cell>
          <cell r="F251">
            <v>35</v>
          </cell>
          <cell r="G251">
            <v>525</v>
          </cell>
          <cell r="H251" t="str">
            <v>Repress Distribuidora Ltda</v>
          </cell>
        </row>
        <row r="252">
          <cell r="B252">
            <v>8823</v>
          </cell>
          <cell r="C252">
            <v>43969.490937499999</v>
          </cell>
          <cell r="D252" t="str">
            <v>Ipratrópio, brometo 0,25mg/mL Solução p/ inalação Fr 20mL</v>
          </cell>
          <cell r="E252">
            <v>10</v>
          </cell>
          <cell r="F252">
            <v>0.9</v>
          </cell>
          <cell r="G252">
            <v>9</v>
          </cell>
          <cell r="H252" t="str">
            <v>Medicamental Hospitalar Ltda</v>
          </cell>
        </row>
        <row r="253">
          <cell r="A253">
            <v>624</v>
          </cell>
          <cell r="B253">
            <v>2730</v>
          </cell>
          <cell r="C253">
            <v>43969.584050925929</v>
          </cell>
          <cell r="D253" t="str">
            <v xml:space="preserve">Teicoplanina FA 400mg </v>
          </cell>
          <cell r="E253">
            <v>9</v>
          </cell>
          <cell r="F253">
            <v>32.520000000000003</v>
          </cell>
          <cell r="G253">
            <v>292.68</v>
          </cell>
          <cell r="H253" t="str">
            <v>Fresenius Kabi Brasil Ltda</v>
          </cell>
        </row>
        <row r="254">
          <cell r="A254">
            <v>624</v>
          </cell>
          <cell r="B254">
            <v>2730</v>
          </cell>
          <cell r="C254">
            <v>43969.584050925929</v>
          </cell>
          <cell r="D254" t="str">
            <v xml:space="preserve">Teicoplanina FA 400mg </v>
          </cell>
          <cell r="E254">
            <v>41</v>
          </cell>
          <cell r="F254">
            <v>32.520000000000003</v>
          </cell>
          <cell r="G254">
            <v>1333.3200000000002</v>
          </cell>
          <cell r="H254" t="str">
            <v>Fresenius Kabi Brasil Ltda</v>
          </cell>
        </row>
        <row r="255">
          <cell r="A255">
            <v>5748</v>
          </cell>
          <cell r="B255">
            <v>151255</v>
          </cell>
          <cell r="C255">
            <v>43971</v>
          </cell>
          <cell r="D255" t="str">
            <v>Avental de Procedimentos Manga Longa Branco C/Elástico 1,15x1,37 25g</v>
          </cell>
          <cell r="E255">
            <v>2500</v>
          </cell>
          <cell r="F255">
            <v>7.9</v>
          </cell>
          <cell r="G255">
            <v>19750</v>
          </cell>
          <cell r="H255" t="str">
            <v>Newcare Comércio de Materias Cirurgicos E Hospitalares Ltda - Me</v>
          </cell>
        </row>
        <row r="256">
          <cell r="A256">
            <v>5761</v>
          </cell>
          <cell r="B256">
            <v>151255</v>
          </cell>
          <cell r="C256">
            <v>43972</v>
          </cell>
          <cell r="D256" t="str">
            <v>Avental de Procedimentos Manga Longa Branco C/Elástico 1,15x1,37 25g</v>
          </cell>
          <cell r="E256">
            <v>500</v>
          </cell>
          <cell r="F256">
            <v>7.9</v>
          </cell>
          <cell r="G256">
            <v>3950</v>
          </cell>
          <cell r="H256" t="str">
            <v>Newcare Comércio de Materias Cirurgicos E Hospitalares Ltda - Me</v>
          </cell>
        </row>
        <row r="257">
          <cell r="A257">
            <v>971102</v>
          </cell>
          <cell r="C257">
            <v>43972</v>
          </cell>
          <cell r="D257" t="str">
            <v>Dialisador Single Use Alto Fluxo 21L (2.1)</v>
          </cell>
          <cell r="E257">
            <v>2</v>
          </cell>
          <cell r="F257">
            <v>29</v>
          </cell>
          <cell r="G257">
            <v>58</v>
          </cell>
          <cell r="H257" t="str">
            <v>Baxter Hospitalar Ltda</v>
          </cell>
        </row>
        <row r="258">
          <cell r="A258">
            <v>1373003</v>
          </cell>
          <cell r="B258">
            <v>153723</v>
          </cell>
          <cell r="C258">
            <v>43973</v>
          </cell>
          <cell r="D258" t="str">
            <v>Propofol 10mg/mL FA 20mL</v>
          </cell>
          <cell r="E258">
            <v>300</v>
          </cell>
          <cell r="F258">
            <v>5</v>
          </cell>
          <cell r="G258">
            <v>1500</v>
          </cell>
          <cell r="H258" t="str">
            <v>Fresenius Kabi Brasil Ltda</v>
          </cell>
        </row>
        <row r="259">
          <cell r="A259">
            <v>5777</v>
          </cell>
          <cell r="B259">
            <v>151255</v>
          </cell>
          <cell r="C259">
            <v>43978.49962962963</v>
          </cell>
          <cell r="D259" t="str">
            <v>Avental de Procedimentos Manga Longa Branco C/Elástico 1,15x1,37 25g</v>
          </cell>
          <cell r="E259">
            <v>2000</v>
          </cell>
          <cell r="F259">
            <v>7.9</v>
          </cell>
          <cell r="G259">
            <v>15800</v>
          </cell>
          <cell r="H259" t="str">
            <v>Newcare Comércio de Materias Cirurgicos E Hospitalares Ltda - Me</v>
          </cell>
        </row>
        <row r="260">
          <cell r="A260">
            <v>2044</v>
          </cell>
          <cell r="B260">
            <v>151255</v>
          </cell>
          <cell r="C260">
            <v>43980</v>
          </cell>
          <cell r="D260" t="str">
            <v>Avental de Procedimentos Manga Longa Branco C/Elástico 1,15x</v>
          </cell>
          <cell r="E260">
            <v>9600</v>
          </cell>
          <cell r="F260">
            <v>2.5</v>
          </cell>
          <cell r="G260">
            <v>24000</v>
          </cell>
          <cell r="H260" t="str">
            <v>Carlos Edmundo Mendanha</v>
          </cell>
        </row>
        <row r="261">
          <cell r="A261">
            <v>1003378</v>
          </cell>
          <cell r="B261">
            <v>140966</v>
          </cell>
          <cell r="C261">
            <v>43980.446423611109</v>
          </cell>
          <cell r="D261" t="str">
            <v>Máscara Dobrável PFF-2 Ref. 9920 (Uso Hospitalar) N95</v>
          </cell>
          <cell r="E261">
            <v>500</v>
          </cell>
          <cell r="F261">
            <v>3.3111999999999999</v>
          </cell>
          <cell r="G261">
            <v>1655.6</v>
          </cell>
          <cell r="H261" t="str">
            <v>Cbs Médico Científica S/a</v>
          </cell>
        </row>
        <row r="262">
          <cell r="A262">
            <v>4274</v>
          </cell>
          <cell r="B262">
            <v>154311</v>
          </cell>
          <cell r="C262">
            <v>43985.654641203706</v>
          </cell>
          <cell r="D262" t="str">
            <v>Touca Cirúrgica descartável pct c/ 100 unidades</v>
          </cell>
          <cell r="E262">
            <v>15</v>
          </cell>
          <cell r="F262">
            <v>12</v>
          </cell>
          <cell r="G262">
            <v>180</v>
          </cell>
          <cell r="H262" t="str">
            <v xml:space="preserve">Polo Cirurgica </v>
          </cell>
        </row>
        <row r="263">
          <cell r="A263">
            <v>1457547</v>
          </cell>
          <cell r="C263">
            <v>43986</v>
          </cell>
          <cell r="D263" t="str">
            <v>Dialisador Single Use Alto Fluxo 21L (2.1)</v>
          </cell>
          <cell r="E263">
            <v>48</v>
          </cell>
          <cell r="F263">
            <v>51.79</v>
          </cell>
          <cell r="G263">
            <v>2485.92</v>
          </cell>
          <cell r="H263" t="str">
            <v>Fresenius Medical Care Ltda</v>
          </cell>
        </row>
        <row r="264">
          <cell r="A264">
            <v>257579</v>
          </cell>
          <cell r="B264">
            <v>409</v>
          </cell>
          <cell r="C264">
            <v>43986.7031712963</v>
          </cell>
          <cell r="D264" t="str">
            <v>Heparina Sódica 5000UI/mL FA 5mL Inj (Medic. Risco)</v>
          </cell>
          <cell r="E264">
            <v>150</v>
          </cell>
          <cell r="F264">
            <v>21.69</v>
          </cell>
          <cell r="G264">
            <v>3253.5</v>
          </cell>
          <cell r="H264" t="str">
            <v>Genesio A Mendes E Cia Ltda</v>
          </cell>
        </row>
        <row r="265">
          <cell r="A265">
            <v>23850</v>
          </cell>
          <cell r="B265">
            <v>1003</v>
          </cell>
          <cell r="C265">
            <v>43986.731759259259</v>
          </cell>
          <cell r="D265" t="str">
            <v>Furosemida 40mg cp</v>
          </cell>
          <cell r="E265">
            <v>100</v>
          </cell>
          <cell r="F265">
            <v>0.09</v>
          </cell>
          <cell r="G265">
            <v>9</v>
          </cell>
          <cell r="H265" t="str">
            <v>Medicamental Hospitalar Ltda</v>
          </cell>
        </row>
        <row r="266">
          <cell r="A266">
            <v>154600</v>
          </cell>
          <cell r="B266">
            <v>150249</v>
          </cell>
          <cell r="C266">
            <v>43968</v>
          </cell>
          <cell r="D266" t="str">
            <v>Dexmedetomidina, cloridrato 100mcg/mL FA 2mL</v>
          </cell>
          <cell r="E266">
            <v>120</v>
          </cell>
          <cell r="F266">
            <v>36</v>
          </cell>
          <cell r="G266">
            <v>4320</v>
          </cell>
          <cell r="H266" t="str">
            <v>Repress Distribuidora Ltda</v>
          </cell>
        </row>
        <row r="267">
          <cell r="A267">
            <v>5845</v>
          </cell>
          <cell r="B267">
            <v>151255</v>
          </cell>
          <cell r="C267">
            <v>43985.614849537036</v>
          </cell>
          <cell r="D267" t="str">
            <v>Avental de Procedimentos Manga Longa Branco C/Elástico 1,15x</v>
          </cell>
          <cell r="E267">
            <v>1000</v>
          </cell>
          <cell r="F267">
            <v>7.9</v>
          </cell>
          <cell r="G267">
            <v>7900</v>
          </cell>
          <cell r="H267" t="str">
            <v>Newcare Comércio de Materias Cirurgicos E Hospitalares Ltda - Me</v>
          </cell>
        </row>
        <row r="268">
          <cell r="A268">
            <v>5830</v>
          </cell>
          <cell r="B268">
            <v>151255</v>
          </cell>
          <cell r="C268">
            <v>43984.65253472222</v>
          </cell>
          <cell r="D268" t="str">
            <v>Avental de Procedimentos Manga Longa Branco C/Elástico 1,15x</v>
          </cell>
          <cell r="E268">
            <v>1000</v>
          </cell>
          <cell r="F268">
            <v>7.9</v>
          </cell>
          <cell r="G268">
            <v>7900</v>
          </cell>
          <cell r="H268" t="str">
            <v>Newcare Comércio de Materias Cirurgicos E Hospitalares Ltda - Me</v>
          </cell>
        </row>
        <row r="269">
          <cell r="A269">
            <v>5854</v>
          </cell>
          <cell r="B269">
            <v>151255</v>
          </cell>
          <cell r="C269">
            <v>43986.761689814812</v>
          </cell>
          <cell r="D269" t="str">
            <v>Avental de Procedimentos Manga Longa Branco C/Elástico 1,15x</v>
          </cell>
          <cell r="E269">
            <v>1920</v>
          </cell>
          <cell r="F269">
            <v>7.9</v>
          </cell>
          <cell r="G269">
            <v>15168</v>
          </cell>
          <cell r="H269" t="str">
            <v>Newcare Comércio de Materias Cirurgicos E Hospitalares Ltda - Me</v>
          </cell>
        </row>
        <row r="270">
          <cell r="A270">
            <v>5738</v>
          </cell>
          <cell r="B270">
            <v>151255</v>
          </cell>
          <cell r="C270">
            <v>43971</v>
          </cell>
          <cell r="D270" t="str">
            <v>Avental de Procedimentos Manga Longa Branco C/Elástico 1,15x1,37 25g</v>
          </cell>
          <cell r="E270">
            <v>3000</v>
          </cell>
          <cell r="F270">
            <v>7.9</v>
          </cell>
          <cell r="G270">
            <v>23700</v>
          </cell>
          <cell r="H270" t="str">
            <v>Newcare Comércio de Materias Cirurgicos E Hospitalares Ltda - Me</v>
          </cell>
        </row>
        <row r="271">
          <cell r="A271">
            <v>2043</v>
          </cell>
          <cell r="B271">
            <v>151255</v>
          </cell>
          <cell r="C271">
            <v>43983.736087962963</v>
          </cell>
          <cell r="D271" t="str">
            <v>Avental de Procedimentos Manga Longa Branco C/Elástico 1,15x</v>
          </cell>
          <cell r="E271">
            <v>9200</v>
          </cell>
          <cell r="F271">
            <v>2.5</v>
          </cell>
          <cell r="G271">
            <v>23000</v>
          </cell>
          <cell r="H271" t="str">
            <v>Carlos Edmundo Medanha</v>
          </cell>
        </row>
        <row r="272">
          <cell r="A272">
            <v>42273</v>
          </cell>
          <cell r="B272">
            <v>151255</v>
          </cell>
          <cell r="C272">
            <v>43985.703472222223</v>
          </cell>
          <cell r="D272" t="str">
            <v>Avental de Procedimentos Manga Longa Branco C/Elástico 1,15x</v>
          </cell>
          <cell r="E272">
            <v>10000</v>
          </cell>
          <cell r="F272">
            <v>7.9</v>
          </cell>
          <cell r="G272">
            <v>79000</v>
          </cell>
          <cell r="H272" t="str">
            <v>Traiano Multi Griffes Ltda</v>
          </cell>
        </row>
        <row r="273">
          <cell r="A273">
            <v>2049</v>
          </cell>
          <cell r="B273">
            <v>151255</v>
          </cell>
          <cell r="C273">
            <v>43990</v>
          </cell>
          <cell r="D273" t="str">
            <v>Avental de Procedimentos Manga Longa Branco C/Elástico 1,15x</v>
          </cell>
          <cell r="E273">
            <v>15000</v>
          </cell>
          <cell r="F273">
            <v>2.5</v>
          </cell>
          <cell r="G273">
            <v>37500</v>
          </cell>
          <cell r="H273" t="str">
            <v>Carlos Edmundo Medanha</v>
          </cell>
        </row>
        <row r="274">
          <cell r="A274">
            <v>2031</v>
          </cell>
          <cell r="B274">
            <v>154273</v>
          </cell>
          <cell r="C274">
            <v>43961</v>
          </cell>
          <cell r="D274" t="str">
            <v>Avental Cirurgico Estéril SMS descartável 1,60m x 1,20m</v>
          </cell>
          <cell r="E274">
            <v>3200</v>
          </cell>
          <cell r="F274">
            <v>5</v>
          </cell>
          <cell r="G274">
            <v>16000</v>
          </cell>
          <cell r="H274" t="str">
            <v>Carlos Edmundo Medanha</v>
          </cell>
        </row>
        <row r="275">
          <cell r="A275">
            <v>173</v>
          </cell>
          <cell r="B275">
            <v>154273</v>
          </cell>
          <cell r="C275">
            <v>43948</v>
          </cell>
          <cell r="D275" t="str">
            <v>Avental Cirurgico Estéril SMS descartável 1,60m x 1,20m</v>
          </cell>
          <cell r="E275">
            <v>160</v>
          </cell>
          <cell r="F275">
            <v>7.05</v>
          </cell>
          <cell r="G275">
            <v>1128</v>
          </cell>
          <cell r="H275" t="str">
            <v>RD de Souza Confecções</v>
          </cell>
        </row>
        <row r="276">
          <cell r="A276">
            <v>2630519</v>
          </cell>
          <cell r="B276">
            <v>150249</v>
          </cell>
          <cell r="C276">
            <v>43986</v>
          </cell>
          <cell r="D276" t="str">
            <v>Dexmedetomidina, cloridrato 100mcg/mL FA 2mL</v>
          </cell>
          <cell r="E276">
            <v>260</v>
          </cell>
          <cell r="F276">
            <v>30</v>
          </cell>
          <cell r="G276">
            <v>7800</v>
          </cell>
          <cell r="H276" t="str">
            <v xml:space="preserve">CRISTALIA PRODUTOS QUIMICOS </v>
          </cell>
        </row>
        <row r="277">
          <cell r="A277">
            <v>1372998</v>
          </cell>
          <cell r="B277">
            <v>180499</v>
          </cell>
          <cell r="C277" t="str">
            <v>28/05/2020</v>
          </cell>
          <cell r="D277" t="str">
            <v>PROPOFOL 10MG/ML 20ML FA</v>
          </cell>
          <cell r="E277">
            <v>2700</v>
          </cell>
          <cell r="F277" t="str">
            <v>5,0000</v>
          </cell>
          <cell r="G277">
            <v>13500</v>
          </cell>
          <cell r="H277" t="str">
            <v>FRESENIUS KABI BRASIL LTDA</v>
          </cell>
        </row>
        <row r="278">
          <cell r="A278">
            <v>182299</v>
          </cell>
          <cell r="B278">
            <v>180662</v>
          </cell>
          <cell r="C278" t="str">
            <v>03/06/2020</v>
          </cell>
          <cell r="D278" t="str">
            <v>MASCARA DESCARTAVEL COM TIRA E CLIPS</v>
          </cell>
          <cell r="E278">
            <v>15000</v>
          </cell>
          <cell r="F278" t="str">
            <v>2,3000</v>
          </cell>
          <cell r="G278">
            <v>34500</v>
          </cell>
          <cell r="H278" t="str">
            <v>MEDI HOUSE IND E COM PROD CI</v>
          </cell>
        </row>
        <row r="279">
          <cell r="A279">
            <v>2616955</v>
          </cell>
          <cell r="B279">
            <v>181142</v>
          </cell>
          <cell r="C279" t="str">
            <v>19/05/2020</v>
          </cell>
          <cell r="D279" t="str">
            <v>HEPARINA 5.000UI SC 0,25ML AMPOLA</v>
          </cell>
          <cell r="E279">
            <v>525</v>
          </cell>
          <cell r="F279" t="str">
            <v>4,1900</v>
          </cell>
          <cell r="G279">
            <v>2199.75</v>
          </cell>
          <cell r="H279" t="str">
            <v xml:space="preserve">CRISTALIA PRODUTOS QUIMICOS </v>
          </cell>
        </row>
        <row r="280">
          <cell r="A280">
            <v>2625928</v>
          </cell>
          <cell r="B280">
            <v>181142</v>
          </cell>
          <cell r="C280" t="str">
            <v>01/06/2020</v>
          </cell>
          <cell r="D280" t="str">
            <v>HEPARINA 5.000UI SC 0,25ML AMPOLA</v>
          </cell>
          <cell r="E280">
            <v>1100</v>
          </cell>
          <cell r="F280" t="str">
            <v>4,1900</v>
          </cell>
          <cell r="G280">
            <v>4609</v>
          </cell>
          <cell r="H280" t="str">
            <v xml:space="preserve">CRISTALIA PRODUTOS QUIMICOS </v>
          </cell>
        </row>
        <row r="281">
          <cell r="A281">
            <v>2042</v>
          </cell>
          <cell r="B281">
            <v>184275</v>
          </cell>
          <cell r="C281" t="str">
            <v>29/05/2020</v>
          </cell>
          <cell r="D281" t="str">
            <v>AVENTAL DE ISOLAMENTO EM TNT 35GR 0.80 X 1.10CM</v>
          </cell>
          <cell r="E281">
            <v>9200</v>
          </cell>
          <cell r="F281" t="str">
            <v>2,5000</v>
          </cell>
          <cell r="G281">
            <v>23000</v>
          </cell>
          <cell r="H281" t="str">
            <v>CARLOS EDMUNDO MENDANHA 6</v>
          </cell>
        </row>
        <row r="282">
          <cell r="A282">
            <v>969072</v>
          </cell>
          <cell r="B282">
            <v>239</v>
          </cell>
          <cell r="C282" t="str">
            <v>20/05/2020</v>
          </cell>
          <cell r="D282" t="str">
            <v>DIALISADOR CAPILAR FX 100 A 2.2M</v>
          </cell>
          <cell r="E282">
            <v>192</v>
          </cell>
          <cell r="F282" t="str">
            <v>29,0000</v>
          </cell>
          <cell r="G282">
            <v>5568</v>
          </cell>
          <cell r="H282" t="str">
            <v>BAXTER HOSPITALAR LTDA</v>
          </cell>
        </row>
        <row r="283">
          <cell r="A283">
            <v>6772</v>
          </cell>
          <cell r="B283">
            <v>399</v>
          </cell>
          <cell r="C283" t="str">
            <v>03/06/2020</v>
          </cell>
          <cell r="D283" t="str">
            <v>FILTRO CIRC RESPIRADO ECO MAXI 4333/761 PUBA HMEF BRANCO GVS</v>
          </cell>
          <cell r="E283">
            <v>500</v>
          </cell>
          <cell r="F283" t="str">
            <v>8,9000</v>
          </cell>
          <cell r="G283">
            <v>4450</v>
          </cell>
          <cell r="H283" t="str">
            <v>BIO INFINITY TECNOLOGIA HOSPI</v>
          </cell>
        </row>
        <row r="284">
          <cell r="A284">
            <v>232083</v>
          </cell>
          <cell r="B284">
            <v>434</v>
          </cell>
          <cell r="C284" t="str">
            <v>18/05/2020</v>
          </cell>
          <cell r="D284" t="str">
            <v>AZITROMICINA 500MG COMPRIMIDO</v>
          </cell>
          <cell r="E284">
            <v>660</v>
          </cell>
          <cell r="F284" t="str">
            <v>1,8180</v>
          </cell>
          <cell r="G284">
            <v>1199.8800000000001</v>
          </cell>
          <cell r="H284" t="str">
            <v>GENESIO A MENDES E CIA LTDA</v>
          </cell>
        </row>
        <row r="285">
          <cell r="A285">
            <v>32361</v>
          </cell>
          <cell r="B285">
            <v>456</v>
          </cell>
          <cell r="C285" t="str">
            <v>22/05/2020</v>
          </cell>
          <cell r="D285" t="str">
            <v>FUROSEMIDA 10MG/ML 2ML AMPOLA</v>
          </cell>
          <cell r="E285">
            <v>1500</v>
          </cell>
          <cell r="F285" t="str">
            <v>0,4620</v>
          </cell>
          <cell r="G285">
            <v>693</v>
          </cell>
          <cell r="H285" t="str">
            <v>ATIVA COMERCIAL HOSPITALAR L</v>
          </cell>
        </row>
        <row r="286">
          <cell r="A286">
            <v>87920</v>
          </cell>
          <cell r="B286">
            <v>456</v>
          </cell>
          <cell r="C286" t="str">
            <v>04/06/2020</v>
          </cell>
          <cell r="D286" t="str">
            <v>FUROSEMIDA 10MG/ML 2ML AMPOLA</v>
          </cell>
          <cell r="E286">
            <v>2000</v>
          </cell>
          <cell r="F286" t="str">
            <v>0,4500</v>
          </cell>
          <cell r="G286">
            <v>900</v>
          </cell>
          <cell r="H286" t="str">
            <v>ASTRA FARMA COMERCIO DE MA</v>
          </cell>
        </row>
        <row r="287">
          <cell r="A287">
            <v>416633</v>
          </cell>
          <cell r="B287">
            <v>621</v>
          </cell>
          <cell r="C287" t="str">
            <v>19/05/2020</v>
          </cell>
          <cell r="D287" t="str">
            <v>MIDAZOLAM 5MG/ML AMPOLA 10ML</v>
          </cell>
          <cell r="E287">
            <v>650</v>
          </cell>
          <cell r="F287" t="str">
            <v>2,6400</v>
          </cell>
          <cell r="G287">
            <v>1716</v>
          </cell>
          <cell r="H287" t="str">
            <v xml:space="preserve">UNIAO QUIMICA FARMACEUTICA </v>
          </cell>
        </row>
        <row r="288">
          <cell r="A288">
            <v>178249</v>
          </cell>
          <cell r="B288">
            <v>992</v>
          </cell>
          <cell r="C288" t="str">
            <v>22/05/2020</v>
          </cell>
          <cell r="D288" t="str">
            <v>TEICOPLANINA 400MG FA</v>
          </cell>
          <cell r="E288">
            <v>9</v>
          </cell>
          <cell r="F288" t="str">
            <v>35,0000</v>
          </cell>
          <cell r="G288">
            <v>315</v>
          </cell>
          <cell r="H288" t="str">
            <v>REPRESS DISTRIBUIDORA LTDA</v>
          </cell>
        </row>
        <row r="289">
          <cell r="A289">
            <v>178249</v>
          </cell>
          <cell r="B289">
            <v>992</v>
          </cell>
          <cell r="C289" t="str">
            <v>22/05/2020</v>
          </cell>
          <cell r="D289" t="str">
            <v>TEICOPLANINA 400MG FA</v>
          </cell>
          <cell r="E289">
            <v>1</v>
          </cell>
          <cell r="F289" t="str">
            <v>35,0000</v>
          </cell>
          <cell r="G289">
            <v>35</v>
          </cell>
          <cell r="H289" t="str">
            <v>REPRESS DISTRIBUIDORA LTDA</v>
          </cell>
        </row>
        <row r="290">
          <cell r="A290">
            <v>178965</v>
          </cell>
          <cell r="B290">
            <v>992</v>
          </cell>
          <cell r="C290" t="str">
            <v>05/06/2020</v>
          </cell>
          <cell r="D290" t="str">
            <v>TEICOPLANINA 400MG FA</v>
          </cell>
          <cell r="E290">
            <v>5</v>
          </cell>
          <cell r="F290" t="str">
            <v>35,0000</v>
          </cell>
          <cell r="G290">
            <v>175</v>
          </cell>
          <cell r="H290" t="str">
            <v>REPRESS DISTRIBUIDORA LTDA</v>
          </cell>
        </row>
        <row r="291">
          <cell r="A291">
            <v>56</v>
          </cell>
          <cell r="B291">
            <v>321</v>
          </cell>
          <cell r="C291" t="str">
            <v>02/06/2020</v>
          </cell>
          <cell r="D291" t="str">
            <v>AVENTAL DESCARTAVEL C/ MANGAS 30G</v>
          </cell>
          <cell r="E291">
            <v>4000</v>
          </cell>
          <cell r="F291" t="str">
            <v>5,9000</v>
          </cell>
          <cell r="G291">
            <v>23600</v>
          </cell>
          <cell r="H291" t="str">
            <v>MONJU CONFECCOES E PROMO</v>
          </cell>
        </row>
        <row r="292">
          <cell r="A292">
            <v>5849</v>
          </cell>
          <cell r="B292">
            <v>321</v>
          </cell>
          <cell r="C292" t="str">
            <v>04/06/2020</v>
          </cell>
          <cell r="D292" t="str">
            <v>AVENTAL DESCARTAVEL C/ MANGAS 30G</v>
          </cell>
          <cell r="E292">
            <v>5000</v>
          </cell>
          <cell r="F292" t="str">
            <v>7,9000</v>
          </cell>
          <cell r="G292">
            <v>39500</v>
          </cell>
          <cell r="H292" t="str">
            <v>NEWCARE COM DE MAT CIR E HO</v>
          </cell>
        </row>
        <row r="293">
          <cell r="A293">
            <v>20485</v>
          </cell>
          <cell r="B293">
            <v>1003</v>
          </cell>
          <cell r="C293">
            <v>43958.690266203703</v>
          </cell>
          <cell r="D293" t="str">
            <v>Furosemida 40mg cp</v>
          </cell>
          <cell r="E293">
            <v>200</v>
          </cell>
          <cell r="F293">
            <v>0.09</v>
          </cell>
          <cell r="G293">
            <v>18</v>
          </cell>
          <cell r="H293" t="str">
            <v>Medicamental Hospitalar Ltda</v>
          </cell>
        </row>
        <row r="294">
          <cell r="A294">
            <v>188969</v>
          </cell>
          <cell r="B294">
            <v>154303</v>
          </cell>
          <cell r="C294">
            <v>43956.429583333331</v>
          </cell>
          <cell r="D294" t="str">
            <v>Luva p/ procedimento não cirúrgico tamanho P cx c/ 100 unidades</v>
          </cell>
          <cell r="E294">
            <v>1000</v>
          </cell>
          <cell r="F294">
            <v>33.979999999999997</v>
          </cell>
          <cell r="G294">
            <v>33980</v>
          </cell>
          <cell r="H294" t="str">
            <v>Dipromed Com E Import Ltda</v>
          </cell>
        </row>
        <row r="295">
          <cell r="A295">
            <v>188969</v>
          </cell>
          <cell r="B295">
            <v>154304</v>
          </cell>
          <cell r="C295">
            <v>43956.429583333331</v>
          </cell>
          <cell r="D295" t="str">
            <v>Luva p/ procedimento não cirúrgico tamanho M cx c/ 100 unidades</v>
          </cell>
          <cell r="E295">
            <v>500</v>
          </cell>
          <cell r="F295">
            <v>33.979999999999997</v>
          </cell>
          <cell r="G295">
            <v>16990</v>
          </cell>
          <cell r="H295" t="str">
            <v>Dipromed Com E Import Ltda</v>
          </cell>
        </row>
        <row r="296">
          <cell r="A296">
            <v>19941</v>
          </cell>
          <cell r="B296">
            <v>1003</v>
          </cell>
          <cell r="C296">
            <v>43956.614907407406</v>
          </cell>
          <cell r="D296" t="str">
            <v>Furosemida 40mg cp</v>
          </cell>
          <cell r="E296">
            <v>60</v>
          </cell>
          <cell r="F296">
            <v>8.3000000000000004E-2</v>
          </cell>
          <cell r="G296">
            <v>4.9800000000000004</v>
          </cell>
          <cell r="H296" t="str">
            <v>Medicamental Hospitalar Ltda</v>
          </cell>
        </row>
        <row r="297">
          <cell r="A297">
            <v>5522</v>
          </cell>
          <cell r="B297">
            <v>151255</v>
          </cell>
          <cell r="C297">
            <v>43959.687638888892</v>
          </cell>
          <cell r="D297" t="str">
            <v>Avental de Procedimentos Manga Longa Branco C/Elástico 1,15x1,37 25g</v>
          </cell>
          <cell r="E297">
            <v>4400</v>
          </cell>
          <cell r="F297">
            <v>1.2</v>
          </cell>
          <cell r="G297">
            <v>5280</v>
          </cell>
          <cell r="H297" t="str">
            <v>Igor dos Santos Cavelagna - Epp</v>
          </cell>
        </row>
        <row r="298">
          <cell r="A298">
            <v>5487</v>
          </cell>
          <cell r="B298">
            <v>151255</v>
          </cell>
          <cell r="C298">
            <v>43955.627638888887</v>
          </cell>
          <cell r="D298" t="str">
            <v>Avental de Procedimentos Manga Longa Branco C/Elástico 1,15x1,37 25g</v>
          </cell>
          <cell r="E298">
            <v>3900</v>
          </cell>
          <cell r="F298">
            <v>1.2</v>
          </cell>
          <cell r="G298">
            <v>4680</v>
          </cell>
          <cell r="H298" t="str">
            <v>Igor dos Santos Cavelagna - Epp</v>
          </cell>
        </row>
        <row r="299">
          <cell r="A299">
            <v>16884</v>
          </cell>
          <cell r="B299">
            <v>300</v>
          </cell>
          <cell r="C299">
            <v>43957</v>
          </cell>
          <cell r="D299" t="str">
            <v>TURBANTE/TOUCA DESCARTAVEL C/ ELASTICO</v>
          </cell>
          <cell r="E299">
            <v>11000</v>
          </cell>
          <cell r="F299">
            <v>9.8000000000000004E-2</v>
          </cell>
          <cell r="G299">
            <v>1078</v>
          </cell>
          <cell r="H299" t="str">
            <v>aliança</v>
          </cell>
        </row>
        <row r="300">
          <cell r="A300">
            <v>2604101</v>
          </cell>
          <cell r="B300">
            <v>181142</v>
          </cell>
          <cell r="C300">
            <v>43956</v>
          </cell>
          <cell r="D300" t="str">
            <v>HEPARINA 5.000UI SC 0,25ML AMPOLA</v>
          </cell>
          <cell r="E300">
            <v>450</v>
          </cell>
          <cell r="F300">
            <v>4.1900000000000004</v>
          </cell>
          <cell r="G300">
            <v>1885.5000000000002</v>
          </cell>
          <cell r="H300" t="str">
            <v>cristalia</v>
          </cell>
        </row>
        <row r="301">
          <cell r="A301">
            <v>2608443</v>
          </cell>
          <cell r="B301">
            <v>181142</v>
          </cell>
          <cell r="C301">
            <v>43959</v>
          </cell>
          <cell r="D301" t="str">
            <v>HEPARINA 5.000UI SC 0,25ML AMPOLA</v>
          </cell>
          <cell r="E301">
            <v>1250</v>
          </cell>
          <cell r="F301">
            <v>4.1900000000000004</v>
          </cell>
          <cell r="G301">
            <v>5237.5000000000009</v>
          </cell>
          <cell r="H301" t="str">
            <v>cristalia</v>
          </cell>
        </row>
        <row r="302">
          <cell r="A302">
            <v>2605290</v>
          </cell>
          <cell r="B302">
            <v>181131</v>
          </cell>
          <cell r="C302">
            <v>43958</v>
          </cell>
          <cell r="D302" t="str">
            <v>HEPARINA 5.000UI/ML 5ML FA</v>
          </cell>
          <cell r="E302">
            <v>400</v>
          </cell>
          <cell r="F302">
            <v>21.6</v>
          </cell>
          <cell r="G302">
            <v>8640</v>
          </cell>
          <cell r="H302" t="str">
            <v>cristalia</v>
          </cell>
        </row>
        <row r="303">
          <cell r="A303">
            <v>2048</v>
          </cell>
          <cell r="B303" t="str">
            <v>09/06/2020</v>
          </cell>
          <cell r="C303" t="str">
            <v>184275 - AVENTAL DE ISOLAMENTO EM TNT 35GR 0.80 X 1.10CM</v>
          </cell>
          <cell r="D303">
            <v>5000</v>
          </cell>
          <cell r="E303" t="str">
            <v>UNIDADE</v>
          </cell>
          <cell r="F303">
            <v>2.5</v>
          </cell>
          <cell r="G303">
            <v>12500</v>
          </cell>
          <cell r="H303" t="str">
            <v>CARLOS EDMUNDO MENDANHA 6</v>
          </cell>
        </row>
        <row r="304">
          <cell r="A304">
            <v>262946</v>
          </cell>
          <cell r="B304" t="str">
            <v>10/06/2020</v>
          </cell>
          <cell r="C304" t="str">
            <v>181131 - HEPARINA 5.000UI/ML 5ML FA</v>
          </cell>
          <cell r="D304">
            <v>350</v>
          </cell>
          <cell r="E304" t="str">
            <v>FA C/ 25000UI</v>
          </cell>
          <cell r="F304">
            <v>22.3948</v>
          </cell>
          <cell r="G304">
            <v>7838.18</v>
          </cell>
          <cell r="H304" t="str">
            <v>GENESIO A MENDES E CIA LTDA</v>
          </cell>
        </row>
        <row r="305">
          <cell r="A305">
            <v>63</v>
          </cell>
          <cell r="B305" t="str">
            <v>10/06/2020</v>
          </cell>
          <cell r="C305" t="str">
            <v>321 - AVENTAL DESCARTAVEL C/ MANGAS 30G</v>
          </cell>
          <cell r="D305">
            <v>4200</v>
          </cell>
          <cell r="E305" t="str">
            <v>PECA</v>
          </cell>
          <cell r="F305">
            <v>5.9</v>
          </cell>
          <cell r="G305">
            <v>24780</v>
          </cell>
          <cell r="H305" t="str">
            <v>MONJU CONFECCOES E PROMO</v>
          </cell>
        </row>
        <row r="306">
          <cell r="A306">
            <v>65</v>
          </cell>
          <cell r="B306" t="str">
            <v>10/06/2020</v>
          </cell>
          <cell r="C306" t="str">
            <v>321 - AVENTAL DESCARTAVEL C/ MANGAS 30G</v>
          </cell>
          <cell r="D306">
            <v>1200</v>
          </cell>
          <cell r="E306" t="str">
            <v>PECA</v>
          </cell>
          <cell r="F306">
            <v>5.9</v>
          </cell>
          <cell r="G306">
            <v>7080</v>
          </cell>
          <cell r="H306" t="str">
            <v>MONJU CONFECCOES E PROMO</v>
          </cell>
        </row>
        <row r="307">
          <cell r="A307">
            <v>42272</v>
          </cell>
          <cell r="B307" t="str">
            <v>10/06/2020</v>
          </cell>
          <cell r="C307" t="str">
            <v>321 - AVENTAL DESCARTAVEL C/ MANGAS 30G</v>
          </cell>
          <cell r="D307">
            <v>15000</v>
          </cell>
          <cell r="E307" t="str">
            <v>PECA</v>
          </cell>
          <cell r="F307">
            <v>7.9</v>
          </cell>
          <cell r="G307">
            <v>118500</v>
          </cell>
          <cell r="H307" t="str">
            <v>TRAIANO MULTI GRIFFES LTDA</v>
          </cell>
        </row>
        <row r="308">
          <cell r="A308">
            <v>2635225</v>
          </cell>
          <cell r="B308" t="str">
            <v>11/06/2020</v>
          </cell>
          <cell r="C308" t="str">
            <v>181142 - HEPARINA 5.000UI SC 0,25ML AMPOLA</v>
          </cell>
          <cell r="D308">
            <v>750</v>
          </cell>
          <cell r="E308" t="str">
            <v>AMPOLA</v>
          </cell>
          <cell r="F308">
            <v>4.1900000000000004</v>
          </cell>
          <cell r="G308">
            <v>3142.5</v>
          </cell>
          <cell r="H308" t="str">
            <v xml:space="preserve">CRISTALIA PRODUTOS QUIMICOS </v>
          </cell>
        </row>
        <row r="309">
          <cell r="A309">
            <v>42436</v>
          </cell>
          <cell r="B309" t="str">
            <v>11/06/2020</v>
          </cell>
          <cell r="C309" t="str">
            <v>321 - AVENTAL DESCARTAVEL C/ MANGAS 30G</v>
          </cell>
          <cell r="D309">
            <v>15000</v>
          </cell>
          <cell r="E309" t="str">
            <v>PECA</v>
          </cell>
          <cell r="F309">
            <v>7.9</v>
          </cell>
          <cell r="G309">
            <v>118500</v>
          </cell>
          <cell r="H309" t="str">
            <v>TRAIANO MULTI GRIFFES LTDA</v>
          </cell>
        </row>
        <row r="310">
          <cell r="A310">
            <v>2636544</v>
          </cell>
          <cell r="B310" t="str">
            <v>11/06/2020</v>
          </cell>
          <cell r="C310" t="str">
            <v>442 - ATRACURIO 10MG/ML AMPOLA 5ML</v>
          </cell>
          <cell r="D310">
            <v>600</v>
          </cell>
          <cell r="E310" t="str">
            <v>AMP C/50MG</v>
          </cell>
          <cell r="F310">
            <v>10.7</v>
          </cell>
          <cell r="G310">
            <v>6420</v>
          </cell>
          <cell r="H310" t="str">
            <v xml:space="preserve">CRISTALIA PRODUTOS QUIMICOS </v>
          </cell>
        </row>
        <row r="311">
          <cell r="A311">
            <v>2636252</v>
          </cell>
          <cell r="B311" t="str">
            <v>12/06/2020</v>
          </cell>
          <cell r="C311" t="str">
            <v>181142 - HEPARINA 5.000UI SC 0,25ML AMPOLA</v>
          </cell>
          <cell r="D311">
            <v>175</v>
          </cell>
          <cell r="E311" t="str">
            <v>AMPOLA</v>
          </cell>
          <cell r="F311">
            <v>4.1900000000000004</v>
          </cell>
          <cell r="G311">
            <v>733.25</v>
          </cell>
          <cell r="H311" t="str">
            <v xml:space="preserve">CRISTALIA PRODUTOS QUIMICOS </v>
          </cell>
        </row>
        <row r="312">
          <cell r="A312">
            <v>179411</v>
          </cell>
          <cell r="B312" t="str">
            <v>15/06/2020</v>
          </cell>
          <cell r="C312" t="str">
            <v>992 - TEICOPLANINA 400MG FA</v>
          </cell>
          <cell r="D312">
            <v>15</v>
          </cell>
          <cell r="E312" t="str">
            <v>FA C/400MG</v>
          </cell>
          <cell r="F312">
            <v>35</v>
          </cell>
          <cell r="G312">
            <v>525</v>
          </cell>
          <cell r="H312" t="str">
            <v>REPRESS DISTRIBUIDORA LTDA</v>
          </cell>
        </row>
        <row r="313">
          <cell r="A313">
            <v>1397493</v>
          </cell>
          <cell r="B313" t="str">
            <v>18/06/2020</v>
          </cell>
          <cell r="C313" t="str">
            <v>180499 - PROPOFOL 10MG/ML 20ML FA</v>
          </cell>
          <cell r="D313">
            <v>3000</v>
          </cell>
          <cell r="E313" t="str">
            <v>FRASCO/AMPOLA</v>
          </cell>
          <cell r="F313">
            <v>5</v>
          </cell>
          <cell r="G313">
            <v>15000</v>
          </cell>
          <cell r="H313" t="str">
            <v>FRESENIUS KABI BRASIL LTDA</v>
          </cell>
        </row>
        <row r="314">
          <cell r="A314">
            <v>445426</v>
          </cell>
          <cell r="B314" t="str">
            <v>18/06/2020</v>
          </cell>
          <cell r="C314" t="str">
            <v>300 - TURBANTE/TOUCA DESCARTAVEL C/ ELASTICO</v>
          </cell>
          <cell r="D314">
            <v>20000</v>
          </cell>
          <cell r="E314" t="str">
            <v>UNIDADE</v>
          </cell>
          <cell r="F314">
            <v>0.13700000000000001</v>
          </cell>
          <cell r="G314">
            <v>2740</v>
          </cell>
          <cell r="H314" t="str">
            <v>SUPERMED COM E IMP PROD ME</v>
          </cell>
        </row>
        <row r="315">
          <cell r="A315">
            <v>5958</v>
          </cell>
          <cell r="B315" t="str">
            <v>19/06/2020</v>
          </cell>
          <cell r="C315" t="str">
            <v>180658 - LUVA PROCEDIMENTO LATEX C/ PO MEDIA (M)</v>
          </cell>
          <cell r="D315">
            <v>1600</v>
          </cell>
          <cell r="E315" t="str">
            <v>CAIXA</v>
          </cell>
          <cell r="F315">
            <v>34.9</v>
          </cell>
          <cell r="G315">
            <v>55840</v>
          </cell>
          <cell r="H315" t="str">
            <v>NEWCARE COM DE MAT CIR E HO</v>
          </cell>
        </row>
        <row r="316">
          <cell r="A316">
            <v>5958</v>
          </cell>
          <cell r="B316" t="str">
            <v>19/06/2020</v>
          </cell>
          <cell r="C316" t="str">
            <v xml:space="preserve">180660 - LUVA PROCEDIMENTO </v>
          </cell>
          <cell r="D316">
            <v>1000</v>
          </cell>
          <cell r="E316" t="str">
            <v>CAIXA</v>
          </cell>
          <cell r="F316">
            <v>34.9</v>
          </cell>
          <cell r="G316">
            <v>34900</v>
          </cell>
          <cell r="H316" t="str">
            <v>NEWCARE COM DE MAT CIR E HO</v>
          </cell>
        </row>
        <row r="317">
          <cell r="A317">
            <v>7414</v>
          </cell>
          <cell r="B317" t="str">
            <v>22/06/2020</v>
          </cell>
          <cell r="C317" t="str">
            <v>239 - DIALISADOR CAPILAR FX 100 A 2.2M</v>
          </cell>
          <cell r="D317">
            <v>120</v>
          </cell>
          <cell r="E317" t="str">
            <v>UNIDADE</v>
          </cell>
          <cell r="F317">
            <v>29</v>
          </cell>
          <cell r="G317">
            <v>3480</v>
          </cell>
          <cell r="H317" t="str">
            <v>BAXTER HOSPITALAR LTDA</v>
          </cell>
        </row>
        <row r="318">
          <cell r="A318">
            <v>26233</v>
          </cell>
          <cell r="B318" t="str">
            <v>23/06/2020</v>
          </cell>
          <cell r="C318" t="str">
            <v xml:space="preserve">181336 - MASCARA BICO DE PATO PFR95-170 - MODELOS N95 - PFF2 </v>
          </cell>
          <cell r="D318">
            <v>500</v>
          </cell>
          <cell r="E318" t="str">
            <v>UNIDADE</v>
          </cell>
          <cell r="F318">
            <v>2.0196999999999998</v>
          </cell>
          <cell r="G318">
            <v>1009.85</v>
          </cell>
          <cell r="H318" t="str">
            <v>MEDICAMENTAL HOSPITALAR LT</v>
          </cell>
        </row>
        <row r="319">
          <cell r="A319">
            <v>1104593</v>
          </cell>
          <cell r="B319" t="str">
            <v>24/06/2020</v>
          </cell>
          <cell r="C319" t="str">
            <v>434 - AZITROMICINA 500MG COMPRIMIDO</v>
          </cell>
          <cell r="D319">
            <v>600</v>
          </cell>
          <cell r="E319" t="str">
            <v>COMPRIMIDO.</v>
          </cell>
          <cell r="F319">
            <v>3.2</v>
          </cell>
          <cell r="G319">
            <v>1920</v>
          </cell>
          <cell r="H319" t="str">
            <v>DUPATRI HOSPITALAR COM IMPO</v>
          </cell>
        </row>
        <row r="320">
          <cell r="A320">
            <v>180098</v>
          </cell>
          <cell r="B320" t="str">
            <v>24/06/2020</v>
          </cell>
          <cell r="C320" t="str">
            <v>992 - TEICOPLANINA 400MG FA</v>
          </cell>
          <cell r="D320">
            <v>20</v>
          </cell>
          <cell r="E320" t="str">
            <v>FA C/400MG</v>
          </cell>
          <cell r="F320">
            <v>35</v>
          </cell>
          <cell r="G320">
            <v>700</v>
          </cell>
          <cell r="H320" t="str">
            <v>REPRESS DISTRIBUIDORA LTDA</v>
          </cell>
        </row>
        <row r="321">
          <cell r="A321">
            <v>1009079</v>
          </cell>
          <cell r="B321" t="str">
            <v>25/06/2020</v>
          </cell>
          <cell r="C321" t="str">
            <v xml:space="preserve">181336 - MASCARA BICO DE PATO PFR95-170 - MODELOS N95 - PFF2 </v>
          </cell>
          <cell r="D321">
            <v>990</v>
          </cell>
          <cell r="E321" t="str">
            <v>UNIDADE</v>
          </cell>
          <cell r="F321">
            <v>3.3111999999999999</v>
          </cell>
          <cell r="G321">
            <v>3278.09</v>
          </cell>
          <cell r="H321" t="str">
            <v>CBS MEDICO CIENTIFICA COM RE</v>
          </cell>
        </row>
        <row r="322">
          <cell r="A322">
            <v>1405290</v>
          </cell>
          <cell r="B322" t="str">
            <v>26/06/2020</v>
          </cell>
          <cell r="C322" t="str">
            <v>180499 - PROPOFOL 10MG/ML 20ML FA</v>
          </cell>
          <cell r="D322">
            <v>1000</v>
          </cell>
          <cell r="E322" t="str">
            <v>FRASCO/AMPOLA</v>
          </cell>
          <cell r="F322">
            <v>5</v>
          </cell>
          <cell r="G322">
            <v>5000</v>
          </cell>
          <cell r="H322" t="str">
            <v>FRESENIUS KABI BRASIL LTDA</v>
          </cell>
        </row>
        <row r="323">
          <cell r="A323">
            <v>180348</v>
          </cell>
          <cell r="B323" t="str">
            <v>29/06/2020</v>
          </cell>
          <cell r="C323" t="str">
            <v>992 - TEICOPLANINA 400MG FA</v>
          </cell>
          <cell r="D323">
            <v>10</v>
          </cell>
          <cell r="E323" t="str">
            <v>FA C/400MG</v>
          </cell>
          <cell r="F323">
            <v>35</v>
          </cell>
          <cell r="G323">
            <v>350</v>
          </cell>
          <cell r="H323" t="str">
            <v>REPRESS DISTRIBUIDORA LTDA</v>
          </cell>
        </row>
        <row r="324">
          <cell r="A324">
            <v>1314570</v>
          </cell>
          <cell r="B324" t="str">
            <v>30/06/2020</v>
          </cell>
          <cell r="C324" t="str">
            <v>621 - MIDAZOLAM 5MG/ML AMPOLA 10ML</v>
          </cell>
          <cell r="D324">
            <v>600</v>
          </cell>
          <cell r="E324" t="str">
            <v>AMP C/50MG</v>
          </cell>
          <cell r="F324">
            <v>20</v>
          </cell>
          <cell r="G324">
            <v>12000</v>
          </cell>
          <cell r="H324" t="str">
            <v>COMERCIAL CIRURGICA RIOCLAR</v>
          </cell>
        </row>
        <row r="325">
          <cell r="A325">
            <v>94260</v>
          </cell>
          <cell r="B325" t="str">
            <v>01/07/2020</v>
          </cell>
          <cell r="C325" t="str">
            <v>456 - FUROSEMIDA 10MG/ML 2ML AMPOLA</v>
          </cell>
          <cell r="D325">
            <v>2000</v>
          </cell>
          <cell r="E325" t="str">
            <v>AMP C/20MG</v>
          </cell>
          <cell r="F325">
            <v>0.54069999999999996</v>
          </cell>
          <cell r="G325">
            <v>1081.4000000000001</v>
          </cell>
          <cell r="H325" t="str">
            <v>SUPERMED COMERCIO E IMPORT</v>
          </cell>
        </row>
        <row r="326">
          <cell r="A326">
            <v>12349</v>
          </cell>
          <cell r="B326" t="str">
            <v>03/07/2020</v>
          </cell>
          <cell r="C326" t="str">
            <v>181337 - SOLUCAO ALCOOLICA PARA MAOS (RIOCARE FOAM) 1 LITRO</v>
          </cell>
          <cell r="D326">
            <v>360</v>
          </cell>
          <cell r="E326" t="str">
            <v>UNIDADE</v>
          </cell>
          <cell r="F326">
            <v>65.540000000000006</v>
          </cell>
          <cell r="G326">
            <v>23594.400000000001</v>
          </cell>
          <cell r="H326" t="str">
            <v>LUIMED COM DE PROD HOSPITAL</v>
          </cell>
        </row>
        <row r="327">
          <cell r="A327">
            <v>2418</v>
          </cell>
          <cell r="B327" t="str">
            <v>03/07/2020</v>
          </cell>
          <cell r="C327" t="str">
            <v>300 - TURBANTE/TOUCA DESCARTAVEL C/ ELASTICO</v>
          </cell>
          <cell r="D327">
            <v>20000</v>
          </cell>
          <cell r="E327" t="str">
            <v>UNIDADE</v>
          </cell>
          <cell r="F327">
            <v>0.11260000000000001</v>
          </cell>
          <cell r="G327">
            <v>2252</v>
          </cell>
          <cell r="H327" t="str">
            <v>NACIONAL COMERCIAL HOSPITAL</v>
          </cell>
        </row>
        <row r="328">
          <cell r="A328">
            <v>2658969</v>
          </cell>
          <cell r="B328" t="str">
            <v>07/07/2020</v>
          </cell>
          <cell r="C328" t="str">
            <v>181142 - HEPARINA 5.000UI SC 0,25ML AMPOLA</v>
          </cell>
          <cell r="D328">
            <v>500</v>
          </cell>
          <cell r="E328" t="str">
            <v>AMPOLA</v>
          </cell>
          <cell r="F328">
            <v>4.1900000000000004</v>
          </cell>
          <cell r="G328">
            <v>2095</v>
          </cell>
          <cell r="H328" t="str">
            <v xml:space="preserve">CRISTALIA PRODUTOS QUIMICOS </v>
          </cell>
        </row>
        <row r="329">
          <cell r="A329">
            <v>52379</v>
          </cell>
          <cell r="B329" t="str">
            <v>07/07/2020</v>
          </cell>
          <cell r="C329" t="str">
            <v>184260 - KIT SWAB COLETA COVID-19/H1N1 - 3 HASTE + 1 TUBO FALCON</v>
          </cell>
          <cell r="D329">
            <v>200</v>
          </cell>
          <cell r="E329" t="str">
            <v>UNIDADE</v>
          </cell>
          <cell r="F329">
            <v>36</v>
          </cell>
          <cell r="G329">
            <v>7200</v>
          </cell>
          <cell r="H329" t="str">
            <v>MASTER DIAGNOSTICA PROD LA</v>
          </cell>
        </row>
        <row r="330">
          <cell r="A330">
            <v>1412446</v>
          </cell>
          <cell r="B330" t="str">
            <v>08/07/2020</v>
          </cell>
          <cell r="C330" t="str">
            <v>180499 - PROPOFOL 10MG/ML 20ML FA</v>
          </cell>
          <cell r="D330">
            <v>2000</v>
          </cell>
          <cell r="E330" t="str">
            <v>FRASCO/AMPOLA</v>
          </cell>
          <cell r="F330">
            <v>5</v>
          </cell>
          <cell r="G330">
            <v>10000</v>
          </cell>
          <cell r="H330" t="str">
            <v>FRESENIUS KABI BRASIL LTDA</v>
          </cell>
        </row>
        <row r="331">
          <cell r="A331">
            <v>1319445</v>
          </cell>
          <cell r="B331" t="str">
            <v>10/07/2020</v>
          </cell>
          <cell r="C331" t="str">
            <v>621 - MIDAZOLAM 5MG/ML AMPOLA 10ML</v>
          </cell>
          <cell r="D331">
            <v>500</v>
          </cell>
          <cell r="E331" t="str">
            <v>AMP C/50MG</v>
          </cell>
          <cell r="F331">
            <v>20</v>
          </cell>
          <cell r="G331">
            <v>10000</v>
          </cell>
          <cell r="H331" t="str">
            <v>COMERCIAL CIRURGICA RIOCLAR</v>
          </cell>
        </row>
        <row r="332">
          <cell r="A332">
            <v>181057</v>
          </cell>
          <cell r="B332" t="str">
            <v>10/07/2020</v>
          </cell>
          <cell r="C332" t="str">
            <v>992 - TEICOPLANINA 400MG FA</v>
          </cell>
          <cell r="D332">
            <v>35</v>
          </cell>
          <cell r="E332" t="str">
            <v>FA C/400MG</v>
          </cell>
          <cell r="F332">
            <v>35</v>
          </cell>
          <cell r="G332">
            <v>1225</v>
          </cell>
          <cell r="H332" t="str">
            <v>REPRESS DISTRIBUIDORA LTDA</v>
          </cell>
        </row>
        <row r="333">
          <cell r="A333">
            <v>150580</v>
          </cell>
          <cell r="B333" t="str">
            <v>13/07/2020</v>
          </cell>
          <cell r="C333" t="str">
            <v>399 - FILTRO CIRC RESPIRADO ECO MAXI 4333/761 PUBA HMEF BRANCO GVS</v>
          </cell>
          <cell r="D333">
            <v>400</v>
          </cell>
          <cell r="E333" t="str">
            <v>UNIDADE</v>
          </cell>
          <cell r="F333">
            <v>5.9</v>
          </cell>
          <cell r="G333">
            <v>2360</v>
          </cell>
          <cell r="H333" t="str">
            <v>SOMA SP PRODUTOS HOSPITALA</v>
          </cell>
        </row>
        <row r="334">
          <cell r="A334">
            <v>11565</v>
          </cell>
          <cell r="B334" t="str">
            <v>09/03/2020</v>
          </cell>
          <cell r="C334" t="str">
            <v>181337 - SOLUCAO ALCOOLICA PARA MAOS (RIOCARE FOAM) 1 LITRO</v>
          </cell>
          <cell r="D334">
            <v>30</v>
          </cell>
          <cell r="E334" t="str">
            <v>UNIDADE</v>
          </cell>
          <cell r="F334">
            <v>65.540000000000006</v>
          </cell>
          <cell r="G334">
            <v>1966.2</v>
          </cell>
          <cell r="H334" t="str">
            <v>LUIMED COM DE PROD HOSPITAL</v>
          </cell>
        </row>
        <row r="335">
          <cell r="A335">
            <v>3372</v>
          </cell>
          <cell r="B335" t="str">
            <v>12/03/2020</v>
          </cell>
          <cell r="C335" t="str">
            <v>321 - AVENTAL DESCARTAVEL C/ MANGAS 30G</v>
          </cell>
          <cell r="D335">
            <v>150</v>
          </cell>
          <cell r="E335" t="str">
            <v>PECA</v>
          </cell>
          <cell r="F335">
            <v>1.05</v>
          </cell>
          <cell r="G335">
            <v>157.5</v>
          </cell>
          <cell r="H335" t="str">
            <v>POLO CIRURGICO LTDA</v>
          </cell>
        </row>
        <row r="336">
          <cell r="A336">
            <v>3372</v>
          </cell>
          <cell r="B336" t="str">
            <v>12/03/2020</v>
          </cell>
          <cell r="C336" t="str">
            <v>300 - TURBANTE/TOUCA DESCARTAVEL C/ ELASTICO</v>
          </cell>
          <cell r="D336">
            <v>300</v>
          </cell>
          <cell r="E336" t="str">
            <v>UNIDADE</v>
          </cell>
          <cell r="F336">
            <v>5.1799999999999999E-2</v>
          </cell>
          <cell r="G336">
            <v>15.54</v>
          </cell>
          <cell r="H336" t="str">
            <v>POLO CIRURGICO LTDA</v>
          </cell>
        </row>
        <row r="337">
          <cell r="A337">
            <v>142046</v>
          </cell>
          <cell r="B337" t="str">
            <v>13/03/2020</v>
          </cell>
          <cell r="C337" t="str">
            <v>180658 - LUVA PROCEDIMENTO LATEX C/ PO MEDIA (M)</v>
          </cell>
          <cell r="D337">
            <v>10</v>
          </cell>
          <cell r="E337" t="str">
            <v>CAIXA</v>
          </cell>
          <cell r="F337">
            <v>18.8</v>
          </cell>
          <cell r="G337">
            <v>188</v>
          </cell>
          <cell r="H337" t="str">
            <v>SOMA SP PRODUTOS HOSPITALA</v>
          </cell>
        </row>
        <row r="338">
          <cell r="A338">
            <v>142046</v>
          </cell>
          <cell r="B338" t="str">
            <v>13/03/2020</v>
          </cell>
          <cell r="C338" t="str">
            <v>180660 - LUVA PROCEDIMENTO LATEX C/ PO PEQUENA (P)</v>
          </cell>
          <cell r="D338">
            <v>40</v>
          </cell>
          <cell r="E338" t="str">
            <v>CAIXA</v>
          </cell>
          <cell r="F338">
            <v>18.8</v>
          </cell>
          <cell r="G338">
            <v>752</v>
          </cell>
          <cell r="H338" t="str">
            <v>SOMA SP PRODUTOS HOSPITALA</v>
          </cell>
        </row>
        <row r="339">
          <cell r="A339">
            <v>201369</v>
          </cell>
          <cell r="B339" t="str">
            <v>20/03/2020</v>
          </cell>
          <cell r="C339" t="str">
            <v>180662 - MASCARA DESCARTAVEL COM TIRA E CLIPS</v>
          </cell>
          <cell r="D339">
            <v>5150</v>
          </cell>
          <cell r="E339" t="str">
            <v>UNIDADE</v>
          </cell>
          <cell r="F339">
            <v>1</v>
          </cell>
          <cell r="G339">
            <v>5150</v>
          </cell>
          <cell r="H339" t="str">
            <v>SOMAMG PRODUTOS HOSPITALA</v>
          </cell>
        </row>
        <row r="340">
          <cell r="A340">
            <v>426181</v>
          </cell>
          <cell r="B340" t="str">
            <v>24/03/2020</v>
          </cell>
          <cell r="C340" t="str">
            <v xml:space="preserve">181336 - MASCARA BICO DE PATO PFR95-170 - MODELOS N95 - PFF2 </v>
          </cell>
          <cell r="D340">
            <v>100</v>
          </cell>
          <cell r="E340" t="str">
            <v>UNIDADE</v>
          </cell>
          <cell r="F340">
            <v>39</v>
          </cell>
          <cell r="G340">
            <v>3900</v>
          </cell>
          <cell r="H340" t="str">
            <v>SUPERMED COM E IMP PROD ME</v>
          </cell>
        </row>
        <row r="341">
          <cell r="A341">
            <v>11534</v>
          </cell>
          <cell r="B341" t="str">
            <v>03/04/2020</v>
          </cell>
          <cell r="C341" t="str">
            <v>180836 - OCULOS PROTECAO SOBREPOR - AMPLA VISAO</v>
          </cell>
          <cell r="D341">
            <v>40</v>
          </cell>
          <cell r="E341" t="str">
            <v>UNIDADE</v>
          </cell>
          <cell r="F341">
            <v>6.05</v>
          </cell>
          <cell r="G341">
            <v>242</v>
          </cell>
          <cell r="H341" t="str">
            <v>EP CERTO EQUIPAMENTOS LTDA</v>
          </cell>
        </row>
        <row r="342">
          <cell r="A342">
            <v>708191</v>
          </cell>
          <cell r="B342" t="str">
            <v>15/04/2020</v>
          </cell>
          <cell r="C342" t="str">
            <v>180656 - LUVA PROCEDIMENTO LATEX C/ PO GRANDE (G)</v>
          </cell>
          <cell r="D342">
            <v>20</v>
          </cell>
          <cell r="E342" t="str">
            <v>CAIXA</v>
          </cell>
          <cell r="F342">
            <v>34.9</v>
          </cell>
          <cell r="G342">
            <v>698</v>
          </cell>
          <cell r="H342" t="str">
            <v>NACIONAL COMERCIAL HOSPITAL</v>
          </cell>
        </row>
        <row r="343">
          <cell r="A343">
            <v>708191</v>
          </cell>
          <cell r="B343" t="str">
            <v>15/04/2020</v>
          </cell>
          <cell r="C343" t="str">
            <v>180658 - LUVA PROCEDIMENTO LATEX C/ PO MEDIA (M)</v>
          </cell>
          <cell r="D343">
            <v>20</v>
          </cell>
          <cell r="E343" t="str">
            <v>CAIXA</v>
          </cell>
          <cell r="F343">
            <v>34.9</v>
          </cell>
          <cell r="G343">
            <v>698</v>
          </cell>
          <cell r="H343" t="str">
            <v>NACIONAL COMERCIAL HOSPITAL</v>
          </cell>
        </row>
        <row r="344">
          <cell r="A344">
            <v>74032</v>
          </cell>
          <cell r="B344" t="str">
            <v>15/04/2020</v>
          </cell>
          <cell r="C344" t="str">
            <v>321 - AVENTAL DESCARTAVEL C/ MANGAS 30G</v>
          </cell>
          <cell r="D344">
            <v>150</v>
          </cell>
          <cell r="E344" t="str">
            <v>PECA</v>
          </cell>
          <cell r="F344">
            <v>3.35</v>
          </cell>
          <cell r="G344">
            <v>502.5</v>
          </cell>
          <cell r="H344" t="str">
            <v>SUPERMED COMERCIO E IMPORT</v>
          </cell>
        </row>
        <row r="345">
          <cell r="A345">
            <v>11880</v>
          </cell>
          <cell r="B345" t="str">
            <v>17/04/2020</v>
          </cell>
          <cell r="C345" t="str">
            <v>181337 - SOLUCAO ALCOOLICA PARA MAOS (RIOCARE FOAM) 1 LITRO</v>
          </cell>
          <cell r="D345">
            <v>120</v>
          </cell>
          <cell r="E345" t="str">
            <v>UNIDADE</v>
          </cell>
          <cell r="F345">
            <v>41</v>
          </cell>
          <cell r="G345">
            <v>4920</v>
          </cell>
          <cell r="H345" t="str">
            <v>LUIMED COM DE PROD HOSPITAL</v>
          </cell>
        </row>
        <row r="346">
          <cell r="A346">
            <v>662247</v>
          </cell>
          <cell r="B346" t="str">
            <v>22/04/2020</v>
          </cell>
          <cell r="C346" t="str">
            <v xml:space="preserve">300 - TURBANTE/TOUCA </v>
          </cell>
          <cell r="D346">
            <v>2000</v>
          </cell>
          <cell r="E346" t="str">
            <v>UNIDADE</v>
          </cell>
          <cell r="F346">
            <v>9.0399999999999994E-2</v>
          </cell>
          <cell r="G346">
            <v>180.8</v>
          </cell>
          <cell r="H346" t="str">
            <v>COML COMMED PROD HOSP LTD</v>
          </cell>
        </row>
        <row r="347">
          <cell r="A347">
            <v>76017</v>
          </cell>
          <cell r="B347" t="str">
            <v>24/04/2020</v>
          </cell>
          <cell r="C347" t="str">
            <v>180660 - LUVA PROCEDIMENTO LATEX C/ PO PEQUENA (P)</v>
          </cell>
          <cell r="D347">
            <v>70</v>
          </cell>
          <cell r="E347" t="str">
            <v>CAIXA</v>
          </cell>
          <cell r="F347">
            <v>33.700000000000003</v>
          </cell>
          <cell r="G347">
            <v>2359</v>
          </cell>
          <cell r="H347" t="str">
            <v>SUPERMED COMERCIO E IMPORT</v>
          </cell>
        </row>
        <row r="348">
          <cell r="A348">
            <v>510867</v>
          </cell>
          <cell r="B348" t="str">
            <v>28/04/2020</v>
          </cell>
          <cell r="C348" t="str">
            <v>180663 - MASCARA DESCARTAVEL COM ELASTICO</v>
          </cell>
          <cell r="D348">
            <v>1000</v>
          </cell>
          <cell r="E348" t="str">
            <v>UNIDADE</v>
          </cell>
          <cell r="F348">
            <v>3.6</v>
          </cell>
          <cell r="G348">
            <v>3600</v>
          </cell>
          <cell r="H348" t="str">
            <v>CREMER SA</v>
          </cell>
        </row>
        <row r="349">
          <cell r="A349">
            <v>188976</v>
          </cell>
          <cell r="B349" t="str">
            <v>07/05/2020</v>
          </cell>
          <cell r="C349" t="str">
            <v>180658 - LUVA PROCEDIMENTO LATEX C/ PO MEDIA (M)</v>
          </cell>
          <cell r="D349">
            <v>10</v>
          </cell>
          <cell r="E349" t="str">
            <v>CAIXA</v>
          </cell>
          <cell r="F349">
            <v>33.979999999999997</v>
          </cell>
          <cell r="G349">
            <v>339.8</v>
          </cell>
          <cell r="H349" t="str">
            <v>DIPROMED COMERCIO E IMPORT</v>
          </cell>
        </row>
        <row r="350">
          <cell r="A350">
            <v>188976</v>
          </cell>
          <cell r="B350" t="str">
            <v>07/05/2020</v>
          </cell>
          <cell r="C350" t="str">
            <v>180660 - LUVA PROCEDIMENTO LATEX C/ PO PEQUENA (P)</v>
          </cell>
          <cell r="D350">
            <v>80</v>
          </cell>
          <cell r="E350" t="str">
            <v>CAIXA</v>
          </cell>
          <cell r="F350">
            <v>33.979999999999997</v>
          </cell>
          <cell r="G350">
            <v>2718.4</v>
          </cell>
          <cell r="H350" t="str">
            <v>DIPROMED COMERCIO E IMPORT</v>
          </cell>
        </row>
        <row r="351">
          <cell r="A351">
            <v>181142</v>
          </cell>
          <cell r="B351" t="str">
            <v>08/05/2020</v>
          </cell>
          <cell r="C351" t="str">
            <v>180662 - MASCARA DESCARTAVEL COM TIRA E CLIPS</v>
          </cell>
          <cell r="D351">
            <v>3000</v>
          </cell>
          <cell r="E351" t="str">
            <v>UNIDADE</v>
          </cell>
          <cell r="F351">
            <v>2.2999999999999998</v>
          </cell>
          <cell r="G351">
            <v>6900</v>
          </cell>
          <cell r="H351" t="str">
            <v>MEDI HOUSE IND E COM PROD CI</v>
          </cell>
        </row>
        <row r="352">
          <cell r="A352">
            <v>4902</v>
          </cell>
          <cell r="B352" t="str">
            <v>19/05/2020</v>
          </cell>
          <cell r="C352" t="str">
            <v>180663 - MASCARA DESCARTAVEL COM ELASTICO</v>
          </cell>
          <cell r="D352">
            <v>3000</v>
          </cell>
          <cell r="E352" t="str">
            <v>UNIDADE</v>
          </cell>
          <cell r="F352">
            <v>2.5</v>
          </cell>
          <cell r="G352">
            <v>7500</v>
          </cell>
          <cell r="H352" t="str">
            <v>MEDK RES IMPORTACAO E COME</v>
          </cell>
        </row>
        <row r="353">
          <cell r="A353">
            <v>147770</v>
          </cell>
          <cell r="B353" t="str">
            <v>02/06/2020</v>
          </cell>
          <cell r="C353" t="str">
            <v xml:space="preserve">181336 - MASCARA BICO DE PATO PFR95-170 - MODELOS N95 - PFF2 </v>
          </cell>
          <cell r="D353">
            <v>100</v>
          </cell>
          <cell r="E353" t="str">
            <v>UNIDADE</v>
          </cell>
          <cell r="F353">
            <v>12</v>
          </cell>
          <cell r="G353">
            <v>1200</v>
          </cell>
          <cell r="H353" t="str">
            <v>SOMA SP PRODUTOS HOSPITALA</v>
          </cell>
        </row>
        <row r="354">
          <cell r="A354">
            <v>12194</v>
          </cell>
          <cell r="B354" t="str">
            <v>09/06/2020</v>
          </cell>
          <cell r="C354" t="str">
            <v>181337 - SOLUCAO ALCOOLICA PARA MAOS (RIOCARE FOAM) 1 LITRO</v>
          </cell>
          <cell r="D354">
            <v>12</v>
          </cell>
          <cell r="E354" t="str">
            <v>UNIDADE</v>
          </cell>
          <cell r="F354">
            <v>41</v>
          </cell>
          <cell r="G354">
            <v>492</v>
          </cell>
          <cell r="H354" t="str">
            <v>LUIMED COM DE PROD HOSPITAL</v>
          </cell>
        </row>
        <row r="355">
          <cell r="A355">
            <v>1006257</v>
          </cell>
          <cell r="B355" t="str">
            <v>15/06/2020</v>
          </cell>
          <cell r="C355" t="str">
            <v>180663 - MASCARA DESCARTAVEL COM ELASTICO</v>
          </cell>
          <cell r="D355">
            <v>3000</v>
          </cell>
          <cell r="E355" t="str">
            <v>UNIDADE</v>
          </cell>
          <cell r="F355">
            <v>2.1960000000000002</v>
          </cell>
          <cell r="G355">
            <v>6588</v>
          </cell>
          <cell r="H355" t="str">
            <v>CBS MEDICO CIENTIFICA COM RE</v>
          </cell>
        </row>
        <row r="356">
          <cell r="A356">
            <v>207622</v>
          </cell>
          <cell r="B356" t="str">
            <v>23/06/2020</v>
          </cell>
          <cell r="C356" t="str">
            <v>180662 - MASCARA DESCARTAVEL COM TIRA E CLIPS</v>
          </cell>
          <cell r="D356">
            <v>2000</v>
          </cell>
          <cell r="E356" t="str">
            <v>UNIDADE</v>
          </cell>
          <cell r="F356">
            <v>1.8</v>
          </cell>
          <cell r="G356">
            <v>3600</v>
          </cell>
          <cell r="H356" t="str">
            <v>SOMAMG PRODUTOS HOSPITALA</v>
          </cell>
        </row>
        <row r="357">
          <cell r="A357">
            <v>149348</v>
          </cell>
          <cell r="B357" t="str">
            <v>24/06/2020</v>
          </cell>
          <cell r="C357" t="str">
            <v>300 - TURBANTE/TOUCA DESCARTAVEL C/ ELASTICO</v>
          </cell>
          <cell r="D357">
            <v>500</v>
          </cell>
          <cell r="E357" t="str">
            <v>UNIDADE</v>
          </cell>
          <cell r="F357">
            <v>0.17899999999999999</v>
          </cell>
          <cell r="G357">
            <v>89.5</v>
          </cell>
          <cell r="H357" t="str">
            <v>SOMA SP PRODUTOS HOSPITALA</v>
          </cell>
        </row>
        <row r="358">
          <cell r="A358">
            <v>12293</v>
          </cell>
          <cell r="B358" t="str">
            <v>25/06/2020</v>
          </cell>
          <cell r="C358" t="str">
            <v>181337 - SOLUCAO ALCOOLICA PARA MAOS (RIOCARE FOAM) 1 LITRO</v>
          </cell>
          <cell r="D358">
            <v>48</v>
          </cell>
          <cell r="E358" t="str">
            <v>UNIDADE</v>
          </cell>
          <cell r="F358">
            <v>65.540000000000006</v>
          </cell>
          <cell r="G358">
            <v>3145.92</v>
          </cell>
          <cell r="H358" t="str">
            <v>LUIMED COM DE PROD HOSPITAL</v>
          </cell>
        </row>
        <row r="359">
          <cell r="A359">
            <v>191375</v>
          </cell>
          <cell r="B359" t="str">
            <v>07/07/2020</v>
          </cell>
          <cell r="C359" t="str">
            <v>180658 - LUVA PROCEDIMENTO LATEX C/ PO MEDIA (M)</v>
          </cell>
          <cell r="D359">
            <v>20</v>
          </cell>
          <cell r="E359" t="str">
            <v>CAIXA</v>
          </cell>
          <cell r="F359">
            <v>39.6</v>
          </cell>
          <cell r="G359">
            <v>792</v>
          </cell>
          <cell r="H359" t="str">
            <v>DIPROMED COMERCIO E IMPORT</v>
          </cell>
        </row>
        <row r="360">
          <cell r="A360">
            <v>191375</v>
          </cell>
          <cell r="B360" t="str">
            <v>07/07/2020</v>
          </cell>
          <cell r="C360" t="str">
            <v>180660 - LUVA PROCEDIMENTO LATEX C/ PO PEQUENA (P)</v>
          </cell>
          <cell r="D360">
            <v>40</v>
          </cell>
          <cell r="E360" t="str">
            <v>CAIXA</v>
          </cell>
          <cell r="F360">
            <v>39.6</v>
          </cell>
          <cell r="G360">
            <v>1584</v>
          </cell>
          <cell r="H360" t="str">
            <v>DIPROMED COMERCIO E IMPORT</v>
          </cell>
        </row>
        <row r="361">
          <cell r="A361">
            <v>191375</v>
          </cell>
          <cell r="B361" t="str">
            <v>07/07/2020</v>
          </cell>
          <cell r="C361" t="str">
            <v>180663 - MASCARA DESCARTAVEL COM ELASTICO</v>
          </cell>
          <cell r="D361">
            <v>1500</v>
          </cell>
          <cell r="E361" t="str">
            <v>UNIDADE</v>
          </cell>
          <cell r="F361">
            <v>0.96</v>
          </cell>
          <cell r="G361">
            <v>1440</v>
          </cell>
          <cell r="H361" t="str">
            <v>DIPROMED COMERCIO E IMPORT</v>
          </cell>
        </row>
        <row r="362">
          <cell r="A362">
            <v>4682</v>
          </cell>
          <cell r="B362" t="str">
            <v>07/07/2020</v>
          </cell>
          <cell r="C362" t="str">
            <v>321 - AVENTAL DESCARTAVEL C/ MANGAS 30G</v>
          </cell>
          <cell r="D362">
            <v>400</v>
          </cell>
          <cell r="E362" t="str">
            <v>PECA</v>
          </cell>
          <cell r="F362">
            <v>2.02</v>
          </cell>
          <cell r="G362">
            <v>808</v>
          </cell>
          <cell r="H362" t="str">
            <v>POLO CIRURGICO LTDA</v>
          </cell>
        </row>
        <row r="363">
          <cell r="A363">
            <v>4682</v>
          </cell>
          <cell r="B363" t="str">
            <v>07/07/2020</v>
          </cell>
          <cell r="C363" t="str">
            <v>300 - TURBANTE/TOUCA DESCARTAVEL C/ ELASTICO</v>
          </cell>
          <cell r="D363">
            <v>800</v>
          </cell>
          <cell r="E363" t="str">
            <v>UNIDADE</v>
          </cell>
          <cell r="F363">
            <v>0.13</v>
          </cell>
          <cell r="G363">
            <v>104</v>
          </cell>
          <cell r="H363" t="str">
            <v>POLO CIRURGICO LTDA</v>
          </cell>
        </row>
        <row r="364">
          <cell r="A364">
            <v>27479</v>
          </cell>
          <cell r="B364" t="str">
            <v>09/07/2020</v>
          </cell>
          <cell r="C364" t="str">
            <v>180836 - OCULOS PROTECAO SOBREPOR - AMPLA VISAO</v>
          </cell>
          <cell r="D364">
            <v>50</v>
          </cell>
          <cell r="E364" t="str">
            <v>UNIDADE</v>
          </cell>
          <cell r="F364">
            <v>7</v>
          </cell>
          <cell r="G364">
            <v>350</v>
          </cell>
          <cell r="H364" t="str">
            <v>DATA EQUIPAMENTOS DE SEGUR</v>
          </cell>
        </row>
        <row r="365">
          <cell r="A365">
            <v>42435</v>
          </cell>
          <cell r="B365">
            <v>151255</v>
          </cell>
          <cell r="C365">
            <v>43991.499675925923</v>
          </cell>
          <cell r="D365" t="str">
            <v>Avental de Procedimentos Manga Longa Branco C/Elástico 1,15x</v>
          </cell>
          <cell r="E365">
            <v>10000</v>
          </cell>
          <cell r="F365" t="str">
            <v>PC</v>
          </cell>
          <cell r="G365">
            <v>7.9</v>
          </cell>
          <cell r="H365" t="str">
            <v>Traiano Multi Griffes Ltda</v>
          </cell>
        </row>
        <row r="366">
          <cell r="A366">
            <v>5897</v>
          </cell>
          <cell r="B366">
            <v>151255</v>
          </cell>
          <cell r="C366">
            <v>43994.473437499997</v>
          </cell>
          <cell r="D366" t="str">
            <v>Avental de Procedimentos Manga Longa Branco C/Elástico 1,15x</v>
          </cell>
          <cell r="E366">
            <v>1080</v>
          </cell>
          <cell r="F366" t="str">
            <v>PC</v>
          </cell>
          <cell r="G366">
            <v>7.9</v>
          </cell>
          <cell r="H366" t="str">
            <v>Newcare Comércio de Materias Cirurgicos E Hospitalares Ltda - Me</v>
          </cell>
        </row>
        <row r="367">
          <cell r="A367">
            <v>69262</v>
          </cell>
          <cell r="B367">
            <v>406</v>
          </cell>
          <cell r="C367">
            <v>43999.700439814813</v>
          </cell>
          <cell r="D367" t="str">
            <v>Furosemida 10mg/mL ampola 2ml Inj</v>
          </cell>
          <cell r="E367">
            <v>200</v>
          </cell>
          <cell r="F367" t="str">
            <v>AM</v>
          </cell>
          <cell r="G367">
            <v>0.52</v>
          </cell>
          <cell r="H367" t="str">
            <v>Dupatri Hospitalar Sumare</v>
          </cell>
        </row>
        <row r="368">
          <cell r="A368">
            <v>2645481</v>
          </cell>
          <cell r="B368">
            <v>47605</v>
          </cell>
          <cell r="C368">
            <v>44005.532592592594</v>
          </cell>
          <cell r="D368" t="str">
            <v>Cisatracúrio, besilato 2mg/mL ampola 5mL Inj (Medic Risco)</v>
          </cell>
          <cell r="E368">
            <v>55</v>
          </cell>
          <cell r="F368" t="str">
            <v>FA</v>
          </cell>
          <cell r="G368">
            <v>12.5</v>
          </cell>
          <cell r="H368" t="str">
            <v>Cristalia Produtos Quimicos E Farmaceuticos Ltda.</v>
          </cell>
        </row>
        <row r="369">
          <cell r="A369">
            <v>6025</v>
          </cell>
          <cell r="B369">
            <v>151255</v>
          </cell>
          <cell r="C369">
            <v>44006.663032407407</v>
          </cell>
          <cell r="D369" t="str">
            <v>Avental de Procedimentos Manga Longa Branco C/Elástico 1,15x</v>
          </cell>
          <cell r="E369">
            <v>3000</v>
          </cell>
          <cell r="F369" t="str">
            <v>PC</v>
          </cell>
          <cell r="G369">
            <v>7.9</v>
          </cell>
          <cell r="H369" t="str">
            <v>Newcare Comércio de Materias Cirurgicos E Hospitalares Ltda - Me</v>
          </cell>
        </row>
        <row r="370">
          <cell r="A370">
            <v>1005174</v>
          </cell>
          <cell r="B370">
            <v>140966</v>
          </cell>
          <cell r="C370">
            <v>43990.48609953704</v>
          </cell>
          <cell r="D370" t="str">
            <v>Máscara Dobrável PFF-2 Ref. 9920 (Uso Hospitalar) N95</v>
          </cell>
          <cell r="E370">
            <v>500</v>
          </cell>
          <cell r="F370" t="str">
            <v>PC</v>
          </cell>
          <cell r="G370">
            <v>3.3111999999999999</v>
          </cell>
          <cell r="H370" t="str">
            <v>Cbs Médico Científica S/a</v>
          </cell>
        </row>
        <row r="371">
          <cell r="A371">
            <v>17030</v>
          </cell>
          <cell r="B371">
            <v>154311</v>
          </cell>
          <cell r="C371">
            <v>43991.457719907405</v>
          </cell>
          <cell r="D371" t="str">
            <v>Touca Cirúrgica descartável pct c/ 100 unidades</v>
          </cell>
          <cell r="E371">
            <v>50</v>
          </cell>
          <cell r="F371" t="str">
            <v>CX</v>
          </cell>
          <cell r="G371">
            <v>11.9</v>
          </cell>
          <cell r="H371" t="str">
            <v>Aliança Comércio de Material Hospitalar Ltda Epp</v>
          </cell>
        </row>
        <row r="372">
          <cell r="A372">
            <v>5893</v>
          </cell>
          <cell r="B372">
            <v>151255</v>
          </cell>
          <cell r="C372">
            <v>43997.34847222222</v>
          </cell>
          <cell r="D372" t="str">
            <v>Avental de Procedimentos Manga Longa Branco C/Elástico 1,15x</v>
          </cell>
          <cell r="E372">
            <v>2040</v>
          </cell>
          <cell r="F372" t="str">
            <v>PC</v>
          </cell>
          <cell r="G372">
            <v>7.9</v>
          </cell>
          <cell r="H372" t="str">
            <v>Newcare Comércio de Materias Cirurgicos E Hospitalares Ltda - Me</v>
          </cell>
        </row>
        <row r="373">
          <cell r="A373">
            <v>105894</v>
          </cell>
          <cell r="B373">
            <v>154310</v>
          </cell>
          <cell r="C373">
            <v>43997.376261574071</v>
          </cell>
          <cell r="D373" t="str">
            <v>Máscara Cirúrgica descartável c/ elástico cx c/ 50 unidades</v>
          </cell>
          <cell r="E373">
            <v>2</v>
          </cell>
          <cell r="F373" t="str">
            <v>CX</v>
          </cell>
          <cell r="G373">
            <v>120</v>
          </cell>
          <cell r="H373" t="str">
            <v>Soquimica Laboratorios Ltda</v>
          </cell>
        </row>
        <row r="374">
          <cell r="A374">
            <v>88872</v>
          </cell>
          <cell r="B374">
            <v>8823</v>
          </cell>
          <cell r="C374">
            <v>43997.586365740739</v>
          </cell>
          <cell r="D374" t="str">
            <v>Ipratrópio, brometo 0,25mg/mL Solução p/ inalação Fr 20mL</v>
          </cell>
          <cell r="E374">
            <v>25</v>
          </cell>
          <cell r="F374" t="str">
            <v>FR</v>
          </cell>
          <cell r="G374">
            <v>1.43</v>
          </cell>
          <cell r="H374" t="str">
            <v>Supermed Com. E Import. de Produtos Medicos E Hosp. Ltda.</v>
          </cell>
        </row>
        <row r="375">
          <cell r="A375">
            <v>270027</v>
          </cell>
          <cell r="B375">
            <v>406</v>
          </cell>
          <cell r="C375">
            <v>43998.59138888889</v>
          </cell>
          <cell r="D375" t="str">
            <v>Furosemida 10mg/mL ampola 2ml Inj</v>
          </cell>
          <cell r="E375">
            <v>300</v>
          </cell>
          <cell r="F375" t="str">
            <v>AM</v>
          </cell>
          <cell r="G375">
            <v>0.47</v>
          </cell>
          <cell r="H375" t="str">
            <v>Genesio A Mendes E Cia Ltda</v>
          </cell>
        </row>
        <row r="376">
          <cell r="A376">
            <v>270027</v>
          </cell>
          <cell r="B376">
            <v>409</v>
          </cell>
          <cell r="C376">
            <v>43998.59138888889</v>
          </cell>
          <cell r="D376" t="str">
            <v>Heparina Sódica 5000UI/mL FA 5mL Inj (Medic. Risco)</v>
          </cell>
          <cell r="E376">
            <v>150</v>
          </cell>
          <cell r="F376" t="str">
            <v>FA</v>
          </cell>
          <cell r="G376">
            <v>22.39</v>
          </cell>
          <cell r="H376" t="str">
            <v>Genesio A Mendes E Cia Ltda</v>
          </cell>
        </row>
        <row r="377">
          <cell r="A377">
            <v>6207</v>
          </cell>
          <cell r="B377">
            <v>137929</v>
          </cell>
          <cell r="C377">
            <v>43998.681122685186</v>
          </cell>
          <cell r="D377" t="str">
            <v>Avental Descartavel Manga Longa P/Expurgo Gramatura 50 tamanho G 100% polipropileno Venkuri</v>
          </cell>
          <cell r="E377">
            <v>400</v>
          </cell>
          <cell r="F377" t="str">
            <v>PC</v>
          </cell>
          <cell r="G377">
            <v>7.5</v>
          </cell>
          <cell r="H377" t="str">
            <v>Confortell Ind E Comercio de Produtos Ortopédicos Ltda -me</v>
          </cell>
        </row>
        <row r="378">
          <cell r="A378">
            <v>1785</v>
          </cell>
          <cell r="B378">
            <v>2730</v>
          </cell>
          <cell r="C378">
            <v>43999.402303240742</v>
          </cell>
          <cell r="D378" t="str">
            <v xml:space="preserve">Teicoplanina FA 400mg </v>
          </cell>
          <cell r="E378">
            <v>30</v>
          </cell>
          <cell r="F378" t="str">
            <v>FA</v>
          </cell>
          <cell r="G378">
            <v>32.520000000000003</v>
          </cell>
          <cell r="H378" t="str">
            <v>Fresenius Kabi Brasil Ltda</v>
          </cell>
        </row>
        <row r="379">
          <cell r="A379">
            <v>5923</v>
          </cell>
          <cell r="B379">
            <v>151255</v>
          </cell>
          <cell r="C379">
            <v>43999.425081018519</v>
          </cell>
          <cell r="D379" t="str">
            <v>Avental de Procedimentos Manga Longa Branco C/Elástico 1,15x</v>
          </cell>
          <cell r="E379">
            <v>2960</v>
          </cell>
          <cell r="F379" t="str">
            <v>PC</v>
          </cell>
          <cell r="G379">
            <v>7.9</v>
          </cell>
          <cell r="H379" t="str">
            <v>Newcare Comércio de Materias Cirurgicos E Hospitalares Ltda - Me</v>
          </cell>
        </row>
        <row r="380">
          <cell r="A380">
            <v>12237</v>
          </cell>
          <cell r="B380">
            <v>159984</v>
          </cell>
          <cell r="C380">
            <v>43999.634814814817</v>
          </cell>
          <cell r="D380" t="str">
            <v xml:space="preserve">Álcool Riocare Foam 1000mL </v>
          </cell>
          <cell r="E380">
            <v>30</v>
          </cell>
          <cell r="F380" t="str">
            <v>FR</v>
          </cell>
          <cell r="G380">
            <v>41</v>
          </cell>
          <cell r="H380" t="str">
            <v>Luimed Comercio de Produtos Hospitalares Ltda</v>
          </cell>
        </row>
        <row r="381">
          <cell r="A381">
            <v>2050</v>
          </cell>
          <cell r="B381">
            <v>151255</v>
          </cell>
          <cell r="C381">
            <v>44000.65053240741</v>
          </cell>
          <cell r="D381" t="str">
            <v>Avental de Procedimentos Manga Longa Branco C/Elástico 1,15x</v>
          </cell>
          <cell r="E381">
            <v>4840</v>
          </cell>
          <cell r="F381" t="str">
            <v>PC</v>
          </cell>
          <cell r="G381">
            <v>2.5</v>
          </cell>
          <cell r="H381" t="str">
            <v>Carlos Edmundo Medanha</v>
          </cell>
        </row>
        <row r="382">
          <cell r="A382">
            <v>2056</v>
          </cell>
          <cell r="B382">
            <v>151255</v>
          </cell>
          <cell r="C382">
            <v>44000.657175925924</v>
          </cell>
          <cell r="D382" t="str">
            <v>Avental de Procedimentos Manga Longa Branco C/Elástico 1,15x</v>
          </cell>
          <cell r="E382">
            <v>160</v>
          </cell>
          <cell r="F382" t="str">
            <v>PC</v>
          </cell>
          <cell r="G382">
            <v>2.5</v>
          </cell>
          <cell r="H382" t="str">
            <v>Carlos Edmundo Medanha</v>
          </cell>
        </row>
        <row r="383">
          <cell r="A383">
            <v>177958</v>
          </cell>
          <cell r="B383">
            <v>2730</v>
          </cell>
          <cell r="C383">
            <v>43967.642766203702</v>
          </cell>
          <cell r="D383" t="str">
            <v xml:space="preserve">Teicoplanina FA 400mg </v>
          </cell>
          <cell r="E383">
            <v>15</v>
          </cell>
          <cell r="F383">
            <v>35</v>
          </cell>
          <cell r="G383">
            <v>525</v>
          </cell>
          <cell r="H383" t="str">
            <v>Repress Distribuidora Ltda</v>
          </cell>
        </row>
        <row r="384">
          <cell r="A384">
            <v>21368</v>
          </cell>
          <cell r="B384">
            <v>8823</v>
          </cell>
          <cell r="C384">
            <v>43966</v>
          </cell>
          <cell r="D384" t="str">
            <v>Ipratrópio, brometo 0,25mg/mL Solução p/ inalação Fr 20mL</v>
          </cell>
          <cell r="E384">
            <v>10</v>
          </cell>
          <cell r="F384">
            <v>0.9</v>
          </cell>
          <cell r="G384">
            <v>9</v>
          </cell>
          <cell r="H384" t="str">
            <v>Medicamental Hospitalar Ltda</v>
          </cell>
        </row>
        <row r="385">
          <cell r="A385">
            <v>5552</v>
          </cell>
          <cell r="B385">
            <v>151255</v>
          </cell>
          <cell r="C385">
            <v>43964</v>
          </cell>
          <cell r="D385" t="str">
            <v>Avental de Procedimentos Manga Longa Branco C/Elástico 1,15x0,80</v>
          </cell>
          <cell r="E385">
            <v>2000</v>
          </cell>
          <cell r="F385">
            <v>1.1499999999999999</v>
          </cell>
          <cell r="G385">
            <v>2300</v>
          </cell>
          <cell r="H385" t="str">
            <v>Igor dos Santos Cavelagna - Epp</v>
          </cell>
        </row>
        <row r="386">
          <cell r="A386">
            <v>2556962</v>
          </cell>
          <cell r="B386">
            <v>150249</v>
          </cell>
          <cell r="C386">
            <v>43901</v>
          </cell>
          <cell r="D386" t="str">
            <v>Dexmedetomidina, cloridrato 100mcg/mL FA 2mL</v>
          </cell>
          <cell r="E386">
            <v>50</v>
          </cell>
          <cell r="F386">
            <v>34</v>
          </cell>
          <cell r="G386">
            <v>1700</v>
          </cell>
          <cell r="H386" t="str">
            <v>Cristalia</v>
          </cell>
        </row>
        <row r="387">
          <cell r="A387">
            <v>2564713</v>
          </cell>
          <cell r="B387">
            <v>150249</v>
          </cell>
          <cell r="C387">
            <v>43907</v>
          </cell>
          <cell r="D387" t="str">
            <v>Dexmedetomidina, cloridrato 100mcg/mL FA 2mL</v>
          </cell>
          <cell r="E387">
            <v>100</v>
          </cell>
          <cell r="F387">
            <v>30</v>
          </cell>
          <cell r="G387">
            <v>3000</v>
          </cell>
          <cell r="H387" t="str">
            <v>Cristalia</v>
          </cell>
        </row>
        <row r="388">
          <cell r="A388">
            <v>2569820</v>
          </cell>
          <cell r="B388">
            <v>150249</v>
          </cell>
          <cell r="C388">
            <v>43915</v>
          </cell>
          <cell r="D388" t="str">
            <v>Dexmedetomidina, cloridrato 100mcg/mL FA 2mL</v>
          </cell>
          <cell r="E388">
            <v>100</v>
          </cell>
          <cell r="F388">
            <v>30</v>
          </cell>
          <cell r="G388">
            <v>3000</v>
          </cell>
          <cell r="H388" t="str">
            <v>Cristalia</v>
          </cell>
        </row>
        <row r="389">
          <cell r="A389">
            <v>2585318</v>
          </cell>
          <cell r="B389">
            <v>150249</v>
          </cell>
          <cell r="C389">
            <v>43928</v>
          </cell>
          <cell r="D389" t="str">
            <v>Dexmedetomidina, cloridrato 100mcg/mL FA 2mL</v>
          </cell>
          <cell r="E389">
            <v>160</v>
          </cell>
          <cell r="F389">
            <v>30</v>
          </cell>
          <cell r="G389">
            <v>4800</v>
          </cell>
          <cell r="H389" t="str">
            <v>Cristalia</v>
          </cell>
        </row>
        <row r="390">
          <cell r="A390">
            <v>2604671</v>
          </cell>
          <cell r="B390">
            <v>150249</v>
          </cell>
          <cell r="C390">
            <v>43956</v>
          </cell>
          <cell r="D390" t="str">
            <v>Dexmedetomidina, cloridrato 100mcg/mL FA 2mL</v>
          </cell>
          <cell r="E390">
            <v>40</v>
          </cell>
          <cell r="F390">
            <v>30</v>
          </cell>
          <cell r="G390">
            <v>1200</v>
          </cell>
          <cell r="H390" t="str">
            <v>Cristalia</v>
          </cell>
        </row>
        <row r="391">
          <cell r="A391">
            <v>188982</v>
          </cell>
          <cell r="B391">
            <v>139255</v>
          </cell>
          <cell r="C391">
            <v>43962</v>
          </cell>
          <cell r="D391" t="str">
            <v>Luva p/ Procedimento Não Cirúrgico Tam. P - Caixa C/ 100 Uni</v>
          </cell>
          <cell r="E391">
            <v>1040</v>
          </cell>
          <cell r="F391">
            <v>33.979999999999997</v>
          </cell>
          <cell r="G391">
            <v>35339.199999999997</v>
          </cell>
          <cell r="H391" t="str">
            <v>Dipromed Com E Import Ltda</v>
          </cell>
        </row>
        <row r="392">
          <cell r="A392">
            <v>5095</v>
          </cell>
          <cell r="B392">
            <v>139258</v>
          </cell>
          <cell r="C392">
            <v>43962</v>
          </cell>
          <cell r="D392" t="str">
            <v>Luva P/Procedimento Não Cirúrgico Tam. M - Caixa C/ 100 Unid</v>
          </cell>
          <cell r="E392">
            <v>170</v>
          </cell>
          <cell r="F392">
            <v>29</v>
          </cell>
          <cell r="G392">
            <v>4930</v>
          </cell>
          <cell r="H392" t="str">
            <v>Servimed Comercial Ltda.</v>
          </cell>
        </row>
        <row r="393">
          <cell r="A393">
            <v>4990</v>
          </cell>
          <cell r="B393">
            <v>139258</v>
          </cell>
          <cell r="C393">
            <v>43963</v>
          </cell>
          <cell r="D393" t="str">
            <v>Luva P/Procedimento Não Cirúrgico Tam. M - Caixa C/ 100 Unid</v>
          </cell>
          <cell r="E393">
            <v>130</v>
          </cell>
          <cell r="F393">
            <v>29</v>
          </cell>
          <cell r="G393">
            <v>3770</v>
          </cell>
          <cell r="H393" t="str">
            <v>Servimed Comercial Ltda.</v>
          </cell>
        </row>
        <row r="394">
          <cell r="A394">
            <v>5164</v>
          </cell>
          <cell r="B394">
            <v>139258</v>
          </cell>
          <cell r="C394">
            <v>43964</v>
          </cell>
          <cell r="D394" t="str">
            <v>Luva P/Procedimento Não Cirúrgico Tam. M - Caixa C/ 100 Unid</v>
          </cell>
          <cell r="E394">
            <v>170</v>
          </cell>
          <cell r="F394">
            <v>29</v>
          </cell>
          <cell r="G394">
            <v>4930</v>
          </cell>
          <cell r="H394" t="str">
            <v>Servimed Comercial Ltda.</v>
          </cell>
        </row>
        <row r="395">
          <cell r="A395">
            <v>5163</v>
          </cell>
          <cell r="B395">
            <v>139258</v>
          </cell>
          <cell r="C395">
            <v>43965</v>
          </cell>
          <cell r="D395" t="str">
            <v>Luva P/Procedimento Não Cirúrgico Tam. M - Caixa C/ 100 Unid</v>
          </cell>
          <cell r="E395">
            <v>170</v>
          </cell>
          <cell r="F395">
            <v>29</v>
          </cell>
          <cell r="G395">
            <v>4930</v>
          </cell>
          <cell r="H395" t="str">
            <v>Servimed Comercial Ltda.</v>
          </cell>
        </row>
        <row r="396">
          <cell r="A396">
            <v>5162</v>
          </cell>
          <cell r="B396">
            <v>139258</v>
          </cell>
          <cell r="C396">
            <v>43966</v>
          </cell>
          <cell r="D396" t="str">
            <v>Luva P/Procedimento Não Cirúrgico Tam. M - Caixa C/ 100 Unid</v>
          </cell>
          <cell r="E396">
            <v>170</v>
          </cell>
          <cell r="F396">
            <v>29</v>
          </cell>
          <cell r="G396">
            <v>4930</v>
          </cell>
          <cell r="H396" t="str">
            <v>Servimed Comercial Ltda.</v>
          </cell>
        </row>
        <row r="397">
          <cell r="A397">
            <v>5161</v>
          </cell>
          <cell r="B397">
            <v>139258</v>
          </cell>
          <cell r="C397">
            <v>43967</v>
          </cell>
          <cell r="D397" t="str">
            <v>Luva P/Procedimento Não Cirúrgico Tam. M - Caixa C/ 100 Unid</v>
          </cell>
          <cell r="E397">
            <v>170</v>
          </cell>
          <cell r="F397">
            <v>29</v>
          </cell>
          <cell r="G397">
            <v>4930</v>
          </cell>
          <cell r="H397" t="str">
            <v>Servimed Comercial Ltda.</v>
          </cell>
        </row>
        <row r="398">
          <cell r="A398">
            <v>6160</v>
          </cell>
          <cell r="B398">
            <v>139258</v>
          </cell>
          <cell r="C398">
            <v>43968</v>
          </cell>
          <cell r="D398" t="str">
            <v>Luva P/Procedimento Não Cirúrgico Tam. M - Caixa C/ 100 Unid</v>
          </cell>
          <cell r="E398">
            <v>120</v>
          </cell>
          <cell r="F398">
            <v>29</v>
          </cell>
          <cell r="G398">
            <v>3480</v>
          </cell>
          <cell r="H398" t="str">
            <v>Servimed Comercial Ltda.</v>
          </cell>
        </row>
        <row r="399">
          <cell r="A399">
            <v>5098</v>
          </cell>
          <cell r="B399">
            <v>139258</v>
          </cell>
          <cell r="C399">
            <v>43969</v>
          </cell>
          <cell r="D399" t="str">
            <v>Luva P/Procedimento Não Cirúrgico Tam. M - Caixa C/ 100 Unid</v>
          </cell>
          <cell r="E399">
            <v>170</v>
          </cell>
          <cell r="F399">
            <v>29</v>
          </cell>
          <cell r="G399">
            <v>4930</v>
          </cell>
          <cell r="H399" t="str">
            <v>Servimed Comercial Ltda.</v>
          </cell>
        </row>
        <row r="400">
          <cell r="A400">
            <v>5160</v>
          </cell>
          <cell r="B400">
            <v>139258</v>
          </cell>
          <cell r="C400">
            <v>43970</v>
          </cell>
          <cell r="D400" t="str">
            <v>Luva P/Procedimento Não Cirúrgico Tam. M - Caixa C/ 100 Unid</v>
          </cell>
          <cell r="E400">
            <v>60</v>
          </cell>
          <cell r="F400">
            <v>29</v>
          </cell>
          <cell r="G400">
            <v>1740</v>
          </cell>
          <cell r="H400" t="str">
            <v>Servimed Comercial Ltda.</v>
          </cell>
        </row>
        <row r="401">
          <cell r="A401">
            <v>5097</v>
          </cell>
          <cell r="B401">
            <v>139258</v>
          </cell>
          <cell r="C401">
            <v>43971</v>
          </cell>
          <cell r="D401" t="str">
            <v>Luva P/Procedimento Não Cirúrgico Tam. M - Caixa C/ 100 Unid</v>
          </cell>
          <cell r="E401">
            <v>170</v>
          </cell>
          <cell r="F401">
            <v>29</v>
          </cell>
          <cell r="G401">
            <v>4930</v>
          </cell>
          <cell r="H401" t="str">
            <v>Servimed Comercial Ltda.</v>
          </cell>
        </row>
        <row r="402">
          <cell r="A402">
            <v>4991</v>
          </cell>
          <cell r="B402">
            <v>139258</v>
          </cell>
          <cell r="C402">
            <v>43972</v>
          </cell>
          <cell r="D402" t="str">
            <v>Luva P/Procedimento Não Cirúrgico Tam. M - Caixa C/ 100 Unid</v>
          </cell>
          <cell r="E402">
            <v>120</v>
          </cell>
          <cell r="F402">
            <v>29</v>
          </cell>
          <cell r="G402">
            <v>3480</v>
          </cell>
          <cell r="H402" t="str">
            <v>Servimed Comercial Ltda.</v>
          </cell>
        </row>
        <row r="403">
          <cell r="A403">
            <v>5094</v>
          </cell>
          <cell r="B403">
            <v>139258</v>
          </cell>
          <cell r="C403">
            <v>43973</v>
          </cell>
          <cell r="D403" t="str">
            <v>Luva P/Procedimento Não Cirúrgico Tam. M - Caixa C/ 100 Unid</v>
          </cell>
          <cell r="E403">
            <v>180</v>
          </cell>
          <cell r="F403">
            <v>29</v>
          </cell>
          <cell r="G403">
            <v>5220</v>
          </cell>
          <cell r="H403" t="str">
            <v>Servimed Comercial Ltda.</v>
          </cell>
        </row>
        <row r="404">
          <cell r="A404">
            <v>5096</v>
          </cell>
          <cell r="B404">
            <v>139258</v>
          </cell>
          <cell r="C404">
            <v>43974</v>
          </cell>
          <cell r="D404" t="str">
            <v>Luva P/Procedimento Não Cirúrgico Tam. M - Caixa C/ 100 Unid</v>
          </cell>
          <cell r="E404">
            <v>170</v>
          </cell>
          <cell r="F404">
            <v>29</v>
          </cell>
          <cell r="G404">
            <v>4930</v>
          </cell>
          <cell r="H404" t="str">
            <v>Servimed Comercial Ltda.</v>
          </cell>
        </row>
        <row r="405">
          <cell r="A405">
            <v>188982</v>
          </cell>
          <cell r="B405">
            <v>139260</v>
          </cell>
          <cell r="C405">
            <v>43962</v>
          </cell>
          <cell r="D405" t="str">
            <v>Luva p/ Procedimento Não Cirúrgico Tam. G - Caixa C/ 100 Uni</v>
          </cell>
          <cell r="E405">
            <v>270</v>
          </cell>
          <cell r="F405">
            <v>33.979999999999997</v>
          </cell>
          <cell r="G405">
            <v>9174.5999999999985</v>
          </cell>
          <cell r="H405" t="str">
            <v>Dipromed Com E Import Ltda</v>
          </cell>
        </row>
        <row r="406">
          <cell r="A406">
            <v>16632</v>
          </cell>
          <cell r="B406">
            <v>137562</v>
          </cell>
          <cell r="C406">
            <v>43913</v>
          </cell>
          <cell r="D406" t="str">
            <v>Touca Cirúrgica descartável pct c/ 100 unidades</v>
          </cell>
          <cell r="E406">
            <v>6000</v>
          </cell>
          <cell r="F406">
            <v>4.2999999999999997E-2</v>
          </cell>
          <cell r="G406">
            <v>258</v>
          </cell>
          <cell r="H406" t="str">
            <v>Aliança</v>
          </cell>
        </row>
        <row r="407">
          <cell r="A407">
            <v>16877</v>
          </cell>
          <cell r="B407">
            <v>137562</v>
          </cell>
          <cell r="C407">
            <v>43956</v>
          </cell>
          <cell r="D407" t="str">
            <v>Touca Cirúrgica descartável pct c/ 100 unidades</v>
          </cell>
          <cell r="E407">
            <v>6000</v>
          </cell>
          <cell r="F407">
            <v>9.8000000000000004E-2</v>
          </cell>
          <cell r="G407">
            <v>588</v>
          </cell>
          <cell r="H407" t="str">
            <v>Aliança</v>
          </cell>
        </row>
        <row r="408">
          <cell r="A408">
            <v>3612</v>
          </cell>
          <cell r="B408">
            <v>137562</v>
          </cell>
          <cell r="C408">
            <v>43921</v>
          </cell>
          <cell r="D408" t="str">
            <v>Touca Cirúrgica descartável pct c/ 100 unidades</v>
          </cell>
          <cell r="E408">
            <v>3000</v>
          </cell>
          <cell r="F408">
            <v>0.13</v>
          </cell>
          <cell r="G408">
            <v>390</v>
          </cell>
          <cell r="H408" t="str">
            <v>Polo Cirúrgica</v>
          </cell>
        </row>
        <row r="409">
          <cell r="A409">
            <v>16908</v>
          </cell>
          <cell r="B409">
            <v>300</v>
          </cell>
          <cell r="C409">
            <v>43964</v>
          </cell>
          <cell r="D409" t="str">
            <v>TURBANTE/TOUCA DESCARTAVEL C/ ELASTICO</v>
          </cell>
          <cell r="E409">
            <v>20000</v>
          </cell>
          <cell r="F409">
            <v>9.8000000000000004E-2</v>
          </cell>
          <cell r="G409">
            <v>1960</v>
          </cell>
          <cell r="H409" t="str">
            <v>alianca</v>
          </cell>
        </row>
        <row r="410">
          <cell r="A410">
            <v>177784</v>
          </cell>
          <cell r="B410">
            <v>992</v>
          </cell>
          <cell r="C410">
            <v>43964</v>
          </cell>
          <cell r="D410" t="str">
            <v>TEICOPLANINA 400MG FA</v>
          </cell>
          <cell r="E410">
            <v>10</v>
          </cell>
          <cell r="F410">
            <v>35</v>
          </cell>
          <cell r="G410">
            <v>350</v>
          </cell>
          <cell r="H410" t="str">
            <v>repress</v>
          </cell>
        </row>
        <row r="411">
          <cell r="A411">
            <v>1360994</v>
          </cell>
          <cell r="B411">
            <v>180499</v>
          </cell>
          <cell r="C411">
            <v>43963</v>
          </cell>
          <cell r="D411" t="str">
            <v>PROPOFOL 10MG/ML 20ML FA</v>
          </cell>
          <cell r="E411">
            <v>3000</v>
          </cell>
          <cell r="F411">
            <v>5</v>
          </cell>
          <cell r="G411">
            <v>15000</v>
          </cell>
          <cell r="H411" t="str">
            <v>fresenius</v>
          </cell>
        </row>
        <row r="412">
          <cell r="A412">
            <v>20530</v>
          </cell>
          <cell r="B412">
            <v>181150</v>
          </cell>
          <cell r="C412">
            <v>43962</v>
          </cell>
          <cell r="D412" t="str">
            <v>LIDOCAINA 2% SEM VASO 20ML FA</v>
          </cell>
          <cell r="E412">
            <v>75</v>
          </cell>
          <cell r="F412">
            <v>2.35</v>
          </cell>
          <cell r="G412">
            <v>176.25</v>
          </cell>
          <cell r="H412" t="str">
            <v>MEDICAMENTAL</v>
          </cell>
        </row>
        <row r="413">
          <cell r="A413">
            <v>2030</v>
          </cell>
          <cell r="B413">
            <v>184276</v>
          </cell>
          <cell r="C413">
            <v>43963</v>
          </cell>
          <cell r="D413" t="str">
            <v>AVENTAL SMS 50G LAMINADO</v>
          </cell>
          <cell r="E413">
            <v>3200</v>
          </cell>
          <cell r="F413">
            <v>5</v>
          </cell>
          <cell r="G413">
            <v>16000</v>
          </cell>
          <cell r="H413" t="str">
            <v>CARLOS MENDANHA</v>
          </cell>
        </row>
        <row r="414">
          <cell r="A414">
            <v>1738</v>
          </cell>
          <cell r="B414">
            <v>181389</v>
          </cell>
          <cell r="C414">
            <v>43962</v>
          </cell>
          <cell r="D414" t="str">
            <v>CIRCUITO COMPLETO INTER 5 ADULTO</v>
          </cell>
          <cell r="E414">
            <v>5</v>
          </cell>
          <cell r="F414">
            <v>540</v>
          </cell>
          <cell r="G414">
            <v>2700</v>
          </cell>
          <cell r="H414" t="str">
            <v>BRASMED</v>
          </cell>
        </row>
        <row r="415">
          <cell r="A415">
            <v>11565</v>
          </cell>
          <cell r="B415" t="str">
            <v>09/03/2020</v>
          </cell>
          <cell r="C415" t="str">
            <v>181337 - SOLUCAO ALCOOLICA PARA MAOS (RIOCARE FOAM) 1 LITRO</v>
          </cell>
          <cell r="D415">
            <v>30</v>
          </cell>
          <cell r="E415" t="str">
            <v>UNIDADE</v>
          </cell>
          <cell r="F415">
            <v>65.540000000000006</v>
          </cell>
          <cell r="G415">
            <v>1966.2</v>
          </cell>
          <cell r="H415" t="str">
            <v>LUIMED COM DE PROD HOSPITAL</v>
          </cell>
        </row>
        <row r="416">
          <cell r="A416">
            <v>3372</v>
          </cell>
          <cell r="B416" t="str">
            <v>12/03/2020</v>
          </cell>
          <cell r="C416" t="str">
            <v>321 - AVENTAL DESCARTAVEL C/ MANGAS 30G</v>
          </cell>
          <cell r="D416">
            <v>150</v>
          </cell>
          <cell r="E416" t="str">
            <v>PECA</v>
          </cell>
          <cell r="F416">
            <v>1.05</v>
          </cell>
          <cell r="G416">
            <v>157.5</v>
          </cell>
          <cell r="H416" t="str">
            <v>POLO CIRURGICO LTDA</v>
          </cell>
        </row>
        <row r="417">
          <cell r="A417">
            <v>3372</v>
          </cell>
          <cell r="B417" t="str">
            <v>12/03/2020</v>
          </cell>
          <cell r="C417" t="str">
            <v>300 - TURBANTE/TOUCA DESCARTAVEL C/ ELASTICO</v>
          </cell>
          <cell r="D417">
            <v>300</v>
          </cell>
          <cell r="E417" t="str">
            <v>UNIDADE</v>
          </cell>
          <cell r="F417">
            <v>5.1799999999999999E-2</v>
          </cell>
          <cell r="G417">
            <v>15.54</v>
          </cell>
          <cell r="H417" t="str">
            <v>POLO CIRURGICO LTDA</v>
          </cell>
        </row>
        <row r="418">
          <cell r="A418">
            <v>142046</v>
          </cell>
          <cell r="B418" t="str">
            <v>13/03/2020</v>
          </cell>
          <cell r="C418" t="str">
            <v>180658 - LUVA PROCEDIMENTO LATEX C/ PO MEDIA (M)</v>
          </cell>
          <cell r="D418">
            <v>10</v>
          </cell>
          <cell r="E418" t="str">
            <v>CAIXA</v>
          </cell>
          <cell r="F418">
            <v>18.8</v>
          </cell>
          <cell r="G418">
            <v>188</v>
          </cell>
          <cell r="H418" t="str">
            <v>SOMA SP PRODUTOS HOSPITALA</v>
          </cell>
        </row>
        <row r="419">
          <cell r="A419">
            <v>142046</v>
          </cell>
          <cell r="B419" t="str">
            <v>13/03/2020</v>
          </cell>
          <cell r="C419" t="str">
            <v>180660 - LUVA PROCEDIMENTO LATEX C/ PO PEQUENA (P)</v>
          </cell>
          <cell r="D419">
            <v>40</v>
          </cell>
          <cell r="E419" t="str">
            <v>CAIXA</v>
          </cell>
          <cell r="F419">
            <v>18.8</v>
          </cell>
          <cell r="G419">
            <v>752</v>
          </cell>
          <cell r="H419" t="str">
            <v>SOMA SP PRODUTOS HOSPITALA</v>
          </cell>
        </row>
        <row r="420">
          <cell r="A420">
            <v>201369</v>
          </cell>
          <cell r="B420" t="str">
            <v>20/03/2020</v>
          </cell>
          <cell r="C420" t="str">
            <v>180662 - MASCARA DESCARTAVEL COM TIRA E CLIPS</v>
          </cell>
          <cell r="D420">
            <v>5150</v>
          </cell>
          <cell r="E420" t="str">
            <v>UNIDADE</v>
          </cell>
          <cell r="F420">
            <v>1</v>
          </cell>
          <cell r="G420">
            <v>5150</v>
          </cell>
          <cell r="H420" t="str">
            <v>SOMAMG PRODUTOS HOSPITALA</v>
          </cell>
        </row>
        <row r="421">
          <cell r="A421">
            <v>426181</v>
          </cell>
          <cell r="B421" t="str">
            <v>24/03/2020</v>
          </cell>
          <cell r="C421" t="str">
            <v xml:space="preserve">181336 - MASCARA BICO DE PATO PFR95-170 - MODELOS N95 - PFF2 </v>
          </cell>
          <cell r="D421">
            <v>100</v>
          </cell>
          <cell r="E421" t="str">
            <v>UNIDADE</v>
          </cell>
          <cell r="F421">
            <v>39</v>
          </cell>
          <cell r="G421">
            <v>3900</v>
          </cell>
          <cell r="H421" t="str">
            <v>SUPERMED COM E IMP PROD ME</v>
          </cell>
        </row>
        <row r="422">
          <cell r="A422">
            <v>11534</v>
          </cell>
          <cell r="B422" t="str">
            <v>03/04/2020</v>
          </cell>
          <cell r="C422" t="str">
            <v>180836 - OCULOS PROTECAO SOBREPOR - AMPLA VISAO</v>
          </cell>
          <cell r="D422">
            <v>40</v>
          </cell>
          <cell r="E422" t="str">
            <v>UNIDADE</v>
          </cell>
          <cell r="F422">
            <v>6.05</v>
          </cell>
          <cell r="G422">
            <v>242</v>
          </cell>
          <cell r="H422" t="str">
            <v>EP CERTO EQUIPAMENTOS LTDA</v>
          </cell>
        </row>
        <row r="423">
          <cell r="A423">
            <v>708191</v>
          </cell>
          <cell r="B423" t="str">
            <v>15/04/2020</v>
          </cell>
          <cell r="C423" t="str">
            <v>180656 - LUVA PROCEDIMENTO LATEX C/ PO GRANDE (G)</v>
          </cell>
          <cell r="D423">
            <v>20</v>
          </cell>
          <cell r="E423" t="str">
            <v>CAIXA</v>
          </cell>
          <cell r="F423">
            <v>34.9</v>
          </cell>
          <cell r="G423">
            <v>698</v>
          </cell>
          <cell r="H423" t="str">
            <v>NACIONAL COMERCIAL HOSPITAL</v>
          </cell>
        </row>
        <row r="424">
          <cell r="A424">
            <v>708191</v>
          </cell>
          <cell r="B424" t="str">
            <v>15/04/2020</v>
          </cell>
          <cell r="C424" t="str">
            <v>180658 - LUVA PROCEDIMENTO LATEX C/ PO MEDIA (M)</v>
          </cell>
          <cell r="D424">
            <v>20</v>
          </cell>
          <cell r="E424" t="str">
            <v>CAIXA</v>
          </cell>
          <cell r="F424">
            <v>34.9</v>
          </cell>
          <cell r="G424">
            <v>698</v>
          </cell>
          <cell r="H424" t="str">
            <v>NACIONAL COMERCIAL HOSPITAL</v>
          </cell>
        </row>
        <row r="425">
          <cell r="A425">
            <v>74032</v>
          </cell>
          <cell r="B425" t="str">
            <v>15/04/2020</v>
          </cell>
          <cell r="C425" t="str">
            <v>321 - AVENTAL DESCARTAVEL C/ MANGAS 30G</v>
          </cell>
          <cell r="D425">
            <v>150</v>
          </cell>
          <cell r="E425" t="str">
            <v>PECA</v>
          </cell>
          <cell r="F425">
            <v>3.35</v>
          </cell>
          <cell r="G425">
            <v>502.5</v>
          </cell>
          <cell r="H425" t="str">
            <v>SUPERMED COMERCIO E IMPORT</v>
          </cell>
        </row>
        <row r="426">
          <cell r="A426">
            <v>11880</v>
          </cell>
          <cell r="B426" t="str">
            <v>17/04/2020</v>
          </cell>
          <cell r="C426" t="str">
            <v>181337 - SOLUCAO ALCOOLICA PARA MAOS (RIOCARE FOAM) 1 LITRO</v>
          </cell>
          <cell r="D426">
            <v>120</v>
          </cell>
          <cell r="E426" t="str">
            <v>UNIDADE</v>
          </cell>
          <cell r="F426">
            <v>41</v>
          </cell>
          <cell r="G426">
            <v>4920</v>
          </cell>
          <cell r="H426" t="str">
            <v>LUIMED COM DE PROD HOSPITAL</v>
          </cell>
        </row>
        <row r="427">
          <cell r="A427">
            <v>662247</v>
          </cell>
          <cell r="B427" t="str">
            <v>22/04/2020</v>
          </cell>
          <cell r="C427" t="str">
            <v xml:space="preserve">300 - TURBANTE/TOUCA </v>
          </cell>
          <cell r="D427">
            <v>2000</v>
          </cell>
          <cell r="E427" t="str">
            <v>UNIDADE</v>
          </cell>
          <cell r="F427">
            <v>9.0399999999999994E-2</v>
          </cell>
          <cell r="G427">
            <v>180.8</v>
          </cell>
          <cell r="H427" t="str">
            <v>COML COMMED PROD HOSP LTD</v>
          </cell>
        </row>
        <row r="428">
          <cell r="A428">
            <v>76017</v>
          </cell>
          <cell r="B428" t="str">
            <v>24/04/2020</v>
          </cell>
          <cell r="C428" t="str">
            <v>180660 - LUVA PROCEDIMENTO LATEX C/ PO PEQUENA (P)</v>
          </cell>
          <cell r="D428">
            <v>70</v>
          </cell>
          <cell r="E428" t="str">
            <v>CAIXA</v>
          </cell>
          <cell r="F428">
            <v>33.700000000000003</v>
          </cell>
          <cell r="G428">
            <v>2359</v>
          </cell>
          <cell r="H428" t="str">
            <v>SUPERMED COMERCIO E IMPORT</v>
          </cell>
        </row>
        <row r="429">
          <cell r="A429">
            <v>510867</v>
          </cell>
          <cell r="B429" t="str">
            <v>28/04/2020</v>
          </cell>
          <cell r="C429" t="str">
            <v>180663 - MASCARA DESCARTAVEL COM ELASTICO</v>
          </cell>
          <cell r="D429">
            <v>1000</v>
          </cell>
          <cell r="E429" t="str">
            <v>UNIDADE</v>
          </cell>
          <cell r="F429">
            <v>3.6</v>
          </cell>
          <cell r="G429">
            <v>3600</v>
          </cell>
          <cell r="H429" t="str">
            <v>CREMER SA</v>
          </cell>
        </row>
        <row r="430">
          <cell r="A430">
            <v>188976</v>
          </cell>
          <cell r="B430" t="str">
            <v>07/05/2020</v>
          </cell>
          <cell r="C430" t="str">
            <v>180658 - LUVA PROCEDIMENTO LATEX C/ PO MEDIA (M)</v>
          </cell>
          <cell r="D430">
            <v>10</v>
          </cell>
          <cell r="E430" t="str">
            <v>CAIXA</v>
          </cell>
          <cell r="F430">
            <v>33.979999999999997</v>
          </cell>
          <cell r="G430">
            <v>339.8</v>
          </cell>
          <cell r="H430" t="str">
            <v>DIPROMED COMERCIO E IMPORT</v>
          </cell>
        </row>
        <row r="431">
          <cell r="A431">
            <v>188976</v>
          </cell>
          <cell r="B431" t="str">
            <v>07/05/2020</v>
          </cell>
          <cell r="C431" t="str">
            <v>180660 - LUVA PROCEDIMENTO LATEX C/ PO PEQUENA (P)</v>
          </cell>
          <cell r="D431">
            <v>80</v>
          </cell>
          <cell r="E431" t="str">
            <v>CAIXA</v>
          </cell>
          <cell r="F431">
            <v>33.979999999999997</v>
          </cell>
          <cell r="G431">
            <v>2718.4</v>
          </cell>
          <cell r="H431" t="str">
            <v>DIPROMED COMERCIO E IMPORT</v>
          </cell>
        </row>
        <row r="432">
          <cell r="A432">
            <v>181142</v>
          </cell>
          <cell r="B432" t="str">
            <v>08/05/2020</v>
          </cell>
          <cell r="C432" t="str">
            <v>180662 - MASCARA DESCARTAVEL COM TIRA E CLIPS</v>
          </cell>
          <cell r="D432">
            <v>3000</v>
          </cell>
          <cell r="E432" t="str">
            <v>UNIDADE</v>
          </cell>
          <cell r="F432">
            <v>2.2999999999999998</v>
          </cell>
          <cell r="G432">
            <v>6900</v>
          </cell>
          <cell r="H432" t="str">
            <v>MEDI HOUSE IND E COM PROD CI</v>
          </cell>
        </row>
        <row r="433">
          <cell r="A433">
            <v>4902</v>
          </cell>
          <cell r="B433" t="str">
            <v>19/05/2020</v>
          </cell>
          <cell r="C433" t="str">
            <v>180663 - MASCARA DESCARTAVEL COM ELASTICO</v>
          </cell>
          <cell r="D433">
            <v>3000</v>
          </cell>
          <cell r="E433" t="str">
            <v>UNIDADE</v>
          </cell>
          <cell r="F433">
            <v>2.5</v>
          </cell>
          <cell r="G433">
            <v>7500</v>
          </cell>
          <cell r="H433" t="str">
            <v>MEDK RES IMPORTACAO E COME</v>
          </cell>
        </row>
        <row r="434">
          <cell r="A434">
            <v>147770</v>
          </cell>
          <cell r="B434" t="str">
            <v>02/06/2020</v>
          </cell>
          <cell r="C434" t="str">
            <v xml:space="preserve">181336 - MASCARA BICO DE PATO PFR95-170 - MODELOS N95 - PFF2 </v>
          </cell>
          <cell r="D434">
            <v>100</v>
          </cell>
          <cell r="E434" t="str">
            <v>UNIDADE</v>
          </cell>
          <cell r="F434">
            <v>12</v>
          </cell>
          <cell r="G434">
            <v>1200</v>
          </cell>
          <cell r="H434" t="str">
            <v>SOMA SP PRODUTOS HOSPITALA</v>
          </cell>
        </row>
        <row r="435">
          <cell r="A435">
            <v>12194</v>
          </cell>
          <cell r="B435" t="str">
            <v>09/06/2020</v>
          </cell>
          <cell r="C435" t="str">
            <v>181337 - SOLUCAO ALCOOLICA PARA MAOS (RIOCARE FOAM) 1 LITRO</v>
          </cell>
          <cell r="D435">
            <v>12</v>
          </cell>
          <cell r="E435" t="str">
            <v>UNIDADE</v>
          </cell>
          <cell r="F435">
            <v>41</v>
          </cell>
          <cell r="G435">
            <v>492</v>
          </cell>
          <cell r="H435" t="str">
            <v>LUIMED COM DE PROD HOSPITAL</v>
          </cell>
        </row>
        <row r="436">
          <cell r="A436">
            <v>1006257</v>
          </cell>
          <cell r="B436" t="str">
            <v>15/06/2020</v>
          </cell>
          <cell r="C436" t="str">
            <v>180663 - MASCARA DESCARTAVEL COM ELASTICO</v>
          </cell>
          <cell r="D436">
            <v>3000</v>
          </cell>
          <cell r="E436" t="str">
            <v>UNIDADE</v>
          </cell>
          <cell r="F436">
            <v>2.1960000000000002</v>
          </cell>
          <cell r="G436">
            <v>6588</v>
          </cell>
          <cell r="H436" t="str">
            <v>CBS MEDICO CIENTIFICA COM RE</v>
          </cell>
        </row>
        <row r="437">
          <cell r="A437">
            <v>207622</v>
          </cell>
          <cell r="B437" t="str">
            <v>23/06/2020</v>
          </cell>
          <cell r="C437" t="str">
            <v>180662 - MASCARA DESCARTAVEL COM TIRA E CLIPS</v>
          </cell>
          <cell r="D437">
            <v>2000</v>
          </cell>
          <cell r="E437" t="str">
            <v>UNIDADE</v>
          </cell>
          <cell r="F437">
            <v>1.8</v>
          </cell>
          <cell r="G437">
            <v>3600</v>
          </cell>
          <cell r="H437" t="str">
            <v>SOMAMG PRODUTOS HOSPITALA</v>
          </cell>
        </row>
        <row r="438">
          <cell r="A438">
            <v>149348</v>
          </cell>
          <cell r="B438" t="str">
            <v>24/06/2020</v>
          </cell>
          <cell r="C438" t="str">
            <v>300 - TURBANTE/TOUCA DESCARTAVEL C/ ELASTICO</v>
          </cell>
          <cell r="D438">
            <v>500</v>
          </cell>
          <cell r="E438" t="str">
            <v>UNIDADE</v>
          </cell>
          <cell r="F438">
            <v>0.17899999999999999</v>
          </cell>
          <cell r="G438">
            <v>89.5</v>
          </cell>
          <cell r="H438" t="str">
            <v>SOMA SP PRODUTOS HOSPITALA</v>
          </cell>
        </row>
        <row r="439">
          <cell r="A439">
            <v>12293</v>
          </cell>
          <cell r="B439" t="str">
            <v>25/06/2020</v>
          </cell>
          <cell r="C439" t="str">
            <v>181337 - SOLUCAO ALCOOLICA PARA MAOS (RIOCARE FOAM) 1 LITRO</v>
          </cell>
          <cell r="D439">
            <v>48</v>
          </cell>
          <cell r="E439" t="str">
            <v>UNIDADE</v>
          </cell>
          <cell r="F439">
            <v>65.540000000000006</v>
          </cell>
          <cell r="G439">
            <v>3145.92</v>
          </cell>
          <cell r="H439" t="str">
            <v>LUIMED COM DE PROD HOSPITAL</v>
          </cell>
        </row>
        <row r="440">
          <cell r="A440">
            <v>191375</v>
          </cell>
          <cell r="B440" t="str">
            <v>07/07/2020</v>
          </cell>
          <cell r="C440" t="str">
            <v>180658 - LUVA PROCEDIMENTO LATEX C/ PO MEDIA (M)</v>
          </cell>
          <cell r="D440">
            <v>20</v>
          </cell>
          <cell r="E440" t="str">
            <v>CAIXA</v>
          </cell>
          <cell r="F440">
            <v>39.6</v>
          </cell>
          <cell r="G440">
            <v>792</v>
          </cell>
          <cell r="H440" t="str">
            <v>DIPROMED COMERCIO E IMPORT</v>
          </cell>
        </row>
        <row r="441">
          <cell r="A441">
            <v>191375</v>
          </cell>
          <cell r="B441" t="str">
            <v>07/07/2020</v>
          </cell>
          <cell r="C441" t="str">
            <v>180660 - LUVA PROCEDIMENTO LATEX C/ PO PEQUENA (P)</v>
          </cell>
          <cell r="D441">
            <v>40</v>
          </cell>
          <cell r="E441" t="str">
            <v>CAIXA</v>
          </cell>
          <cell r="F441">
            <v>39.6</v>
          </cell>
          <cell r="G441">
            <v>1584</v>
          </cell>
          <cell r="H441" t="str">
            <v>DIPROMED COMERCIO E IMPORT</v>
          </cell>
        </row>
        <row r="442">
          <cell r="A442">
            <v>191375</v>
          </cell>
          <cell r="B442" t="str">
            <v>07/07/2020</v>
          </cell>
          <cell r="C442" t="str">
            <v>180663 - MASCARA DESCARTAVEL COM ELASTICO</v>
          </cell>
          <cell r="D442">
            <v>1500</v>
          </cell>
          <cell r="E442" t="str">
            <v>UNIDADE</v>
          </cell>
          <cell r="F442">
            <v>0.96</v>
          </cell>
          <cell r="G442">
            <v>1440</v>
          </cell>
          <cell r="H442" t="str">
            <v>DIPROMED COMERCIO E IMPORT</v>
          </cell>
        </row>
        <row r="443">
          <cell r="A443">
            <v>4682</v>
          </cell>
          <cell r="B443" t="str">
            <v>07/07/2020</v>
          </cell>
          <cell r="C443" t="str">
            <v>321 - AVENTAL DESCARTAVEL C/ MANGAS 30G</v>
          </cell>
          <cell r="D443">
            <v>400</v>
          </cell>
          <cell r="E443" t="str">
            <v>PECA</v>
          </cell>
          <cell r="F443">
            <v>2.02</v>
          </cell>
          <cell r="G443">
            <v>808</v>
          </cell>
          <cell r="H443" t="str">
            <v>POLO CIRURGICO LTDA</v>
          </cell>
        </row>
        <row r="444">
          <cell r="A444">
            <v>4682</v>
          </cell>
          <cell r="B444" t="str">
            <v>07/07/2020</v>
          </cell>
          <cell r="C444" t="str">
            <v>300 - TURBANTE/TOUCA DESCARTAVEL C/ ELASTICO</v>
          </cell>
          <cell r="D444">
            <v>800</v>
          </cell>
          <cell r="E444" t="str">
            <v>UNIDADE</v>
          </cell>
          <cell r="F444">
            <v>0.13</v>
          </cell>
          <cell r="G444">
            <v>104</v>
          </cell>
          <cell r="H444" t="str">
            <v>POLO CIRURGICO LTDA</v>
          </cell>
        </row>
        <row r="445">
          <cell r="A445">
            <v>27479</v>
          </cell>
          <cell r="B445" t="str">
            <v>09/07/2020</v>
          </cell>
          <cell r="C445" t="str">
            <v>180836 - OCULOS PROTECAO SOBREPOR - AMPLA VISAO</v>
          </cell>
          <cell r="D445">
            <v>50</v>
          </cell>
          <cell r="E445" t="str">
            <v>UNIDADE</v>
          </cell>
          <cell r="F445">
            <v>7</v>
          </cell>
          <cell r="G445">
            <v>350</v>
          </cell>
          <cell r="H445" t="str">
            <v>DATA EQUIPAMENTOS DE SEGUR</v>
          </cell>
        </row>
        <row r="446">
          <cell r="A446">
            <v>2600807</v>
          </cell>
          <cell r="B446">
            <v>153595</v>
          </cell>
          <cell r="C446">
            <v>43949</v>
          </cell>
          <cell r="D446" t="str">
            <v>Azitromicina EV FA 500mg</v>
          </cell>
          <cell r="E446">
            <v>20</v>
          </cell>
          <cell r="F446">
            <v>25.3</v>
          </cell>
          <cell r="G446">
            <v>506</v>
          </cell>
          <cell r="H446" t="str">
            <v>Cristalia</v>
          </cell>
        </row>
        <row r="447">
          <cell r="A447">
            <v>5433</v>
          </cell>
          <cell r="B447">
            <v>151255</v>
          </cell>
          <cell r="C447">
            <v>43944</v>
          </cell>
          <cell r="D447" t="str">
            <v>Avental de Procedimentos Manga Longa Branco C/Elástico 1,15x</v>
          </cell>
          <cell r="E447">
            <v>2000</v>
          </cell>
          <cell r="F447">
            <v>1.1499999999999999</v>
          </cell>
          <cell r="G447">
            <v>2300</v>
          </cell>
          <cell r="H447" t="str">
            <v>Igor dos Santos Cavelagna - Epp</v>
          </cell>
        </row>
        <row r="448">
          <cell r="A448">
            <v>510869</v>
          </cell>
          <cell r="B448">
            <v>154310</v>
          </cell>
          <cell r="C448">
            <v>43950</v>
          </cell>
          <cell r="D448" t="str">
            <v>Máscara Cirúrgica descartável c/ elástico cx c/ 50 unidades</v>
          </cell>
          <cell r="E448">
            <v>320</v>
          </cell>
          <cell r="F448">
            <v>180</v>
          </cell>
          <cell r="G448">
            <v>57600</v>
          </cell>
          <cell r="H448" t="str">
            <v>Cremer S.a.</v>
          </cell>
        </row>
        <row r="449">
          <cell r="A449">
            <v>5552</v>
          </cell>
          <cell r="B449">
            <v>151255</v>
          </cell>
          <cell r="C449">
            <v>43964</v>
          </cell>
          <cell r="D449" t="str">
            <v>Avental de Procedimentos Manga Longa Branco C/Elástico 1,15x0,80</v>
          </cell>
          <cell r="E449">
            <v>2000</v>
          </cell>
          <cell r="F449">
            <v>1.1499999999999999</v>
          </cell>
          <cell r="G449">
            <v>2300</v>
          </cell>
          <cell r="H449" t="str">
            <v>Igor dos Santos Cavelagna - Epp</v>
          </cell>
        </row>
        <row r="450">
          <cell r="A450">
            <v>2023</v>
          </cell>
          <cell r="B450">
            <v>151255</v>
          </cell>
          <cell r="C450">
            <v>43941</v>
          </cell>
          <cell r="D450" t="str">
            <v>Avental de Procedimentos Manga Longa Branco C/Elástico 1,15x</v>
          </cell>
          <cell r="E450">
            <v>1840</v>
          </cell>
          <cell r="F450">
            <v>2.5</v>
          </cell>
          <cell r="G450">
            <v>4600</v>
          </cell>
          <cell r="H450" t="str">
            <v>Carlos Edmundo Mendanha</v>
          </cell>
        </row>
        <row r="451">
          <cell r="A451">
            <v>1449331</v>
          </cell>
          <cell r="C451">
            <v>43960</v>
          </cell>
          <cell r="D451" t="str">
            <v>Dialisador Single Use Alto Fluxo 21L (2.1)</v>
          </cell>
          <cell r="E451">
            <v>24</v>
          </cell>
          <cell r="F451">
            <v>45.43</v>
          </cell>
          <cell r="G451">
            <v>1090.32</v>
          </cell>
          <cell r="H451" t="str">
            <v>Fresenius Medical Care Ltda</v>
          </cell>
        </row>
        <row r="452">
          <cell r="A452">
            <v>2032</v>
          </cell>
          <cell r="C452">
            <v>43965</v>
          </cell>
          <cell r="D452" t="str">
            <v>Avental para procedimento em SMS e laminado descartável 50g/m² - CA 35503 - 120 x 160cm</v>
          </cell>
          <cell r="E452">
            <v>3200</v>
          </cell>
          <cell r="F452">
            <v>5</v>
          </cell>
          <cell r="G452">
            <v>16000</v>
          </cell>
          <cell r="H452" t="str">
            <v>Carlos Edmundo Mendanha</v>
          </cell>
        </row>
        <row r="453">
          <cell r="B453">
            <v>8823</v>
          </cell>
          <cell r="C453">
            <v>43969.490937499999</v>
          </cell>
          <cell r="D453" t="str">
            <v>Ipratrópio, brometo 0,25mg/mL Solução p/ inalação Fr 20mL</v>
          </cell>
          <cell r="E453">
            <v>10</v>
          </cell>
          <cell r="F453">
            <v>0.9</v>
          </cell>
          <cell r="G453">
            <v>9</v>
          </cell>
          <cell r="H453" t="str">
            <v>Medicamental Hospitalar Ltda</v>
          </cell>
        </row>
        <row r="454">
          <cell r="A454">
            <v>624</v>
          </cell>
          <cell r="B454">
            <v>2730</v>
          </cell>
          <cell r="C454">
            <v>43969.584050925929</v>
          </cell>
          <cell r="D454" t="str">
            <v xml:space="preserve">Teicoplanina FA 400mg </v>
          </cell>
          <cell r="E454">
            <v>9</v>
          </cell>
          <cell r="F454">
            <v>32.520000000000003</v>
          </cell>
          <cell r="G454">
            <v>292.68</v>
          </cell>
          <cell r="H454" t="str">
            <v>Fresenius Kabi Brasil Ltda</v>
          </cell>
        </row>
        <row r="455">
          <cell r="A455">
            <v>5748</v>
          </cell>
          <cell r="B455">
            <v>151255</v>
          </cell>
          <cell r="C455">
            <v>43971</v>
          </cell>
          <cell r="D455" t="str">
            <v>Avental de Procedimentos Manga Longa Branco C/Elástico 1,15x1,37 25g</v>
          </cell>
          <cell r="E455">
            <v>2500</v>
          </cell>
          <cell r="F455">
            <v>7.9</v>
          </cell>
          <cell r="G455">
            <v>19750</v>
          </cell>
          <cell r="H455" t="str">
            <v>Newcare Comércio de Materias Cirurgicos E Hospitalares Ltda - Me</v>
          </cell>
        </row>
        <row r="456">
          <cell r="A456">
            <v>5761</v>
          </cell>
          <cell r="B456">
            <v>151255</v>
          </cell>
          <cell r="C456">
            <v>43972</v>
          </cell>
          <cell r="D456" t="str">
            <v>Avental de Procedimentos Manga Longa Branco C/Elástico 1,15x1,37 25g</v>
          </cell>
          <cell r="E456">
            <v>500</v>
          </cell>
          <cell r="F456">
            <v>7.9</v>
          </cell>
          <cell r="G456">
            <v>3950</v>
          </cell>
          <cell r="H456" t="str">
            <v>Newcare Comércio de Materias Cirurgicos E Hospitalares Ltda - Me</v>
          </cell>
        </row>
        <row r="457">
          <cell r="A457">
            <v>2044</v>
          </cell>
          <cell r="B457">
            <v>151255</v>
          </cell>
          <cell r="C457">
            <v>43980</v>
          </cell>
          <cell r="D457" t="str">
            <v>Avental de Procedimentos Manga Longa Branco C/Elástico 1,15x</v>
          </cell>
          <cell r="E457">
            <v>9600</v>
          </cell>
          <cell r="F457">
            <v>2.5</v>
          </cell>
          <cell r="G457">
            <v>24000</v>
          </cell>
          <cell r="H457" t="str">
            <v>Carlos Edmundo Mendanha</v>
          </cell>
        </row>
        <row r="458">
          <cell r="A458">
            <v>4274</v>
          </cell>
          <cell r="B458">
            <v>154311</v>
          </cell>
          <cell r="C458">
            <v>43985.654641203706</v>
          </cell>
          <cell r="D458" t="str">
            <v>Touca Cirúrgica descartável pct c/ 100 unidades</v>
          </cell>
          <cell r="E458">
            <v>15</v>
          </cell>
          <cell r="F458">
            <v>12</v>
          </cell>
          <cell r="G458">
            <v>180</v>
          </cell>
          <cell r="H458" t="str">
            <v xml:space="preserve">Polo Cirurgica </v>
          </cell>
        </row>
        <row r="459">
          <cell r="A459">
            <v>5923</v>
          </cell>
          <cell r="B459">
            <v>151255</v>
          </cell>
          <cell r="C459">
            <v>43999.425081018519</v>
          </cell>
          <cell r="D459" t="str">
            <v>Avental de Procedimentos Manga Longa Branco C/Elástico 1,15x</v>
          </cell>
          <cell r="E459">
            <v>2960</v>
          </cell>
          <cell r="F459">
            <v>7.9</v>
          </cell>
          <cell r="G459">
            <v>23384</v>
          </cell>
          <cell r="H459" t="str">
            <v>Newcare Comércio de Materias Cirurgicos E Hospitalares Ltda - Me</v>
          </cell>
        </row>
        <row r="460">
          <cell r="A460">
            <v>2050</v>
          </cell>
          <cell r="B460">
            <v>151255</v>
          </cell>
          <cell r="C460">
            <v>44000.65053240741</v>
          </cell>
          <cell r="D460" t="str">
            <v>Avental de Procedimentos Manga Longa Branco C/Elástico 1,15x</v>
          </cell>
          <cell r="E460">
            <v>4840</v>
          </cell>
          <cell r="F460">
            <v>2.5</v>
          </cell>
          <cell r="G460">
            <v>12100</v>
          </cell>
          <cell r="H460" t="str">
            <v>Carlos Edmundo Medanha</v>
          </cell>
        </row>
        <row r="461">
          <cell r="A461">
            <v>2056</v>
          </cell>
          <cell r="B461">
            <v>151255</v>
          </cell>
          <cell r="C461">
            <v>44000.657175925924</v>
          </cell>
          <cell r="D461" t="str">
            <v>Avental de Procedimentos Manga Longa Branco C/Elástico 1,15x</v>
          </cell>
          <cell r="E461">
            <v>160</v>
          </cell>
          <cell r="F461">
            <v>2.5</v>
          </cell>
          <cell r="G461">
            <v>400</v>
          </cell>
          <cell r="H461" t="str">
            <v>Carlos Edmundo Medanha</v>
          </cell>
        </row>
        <row r="462">
          <cell r="A462">
            <v>19332</v>
          </cell>
          <cell r="B462">
            <v>1003</v>
          </cell>
          <cell r="C462">
            <v>43949.591840277775</v>
          </cell>
          <cell r="D462" t="str">
            <v>Furosemida 40mg cp</v>
          </cell>
          <cell r="E462">
            <v>60</v>
          </cell>
          <cell r="F462">
            <v>8.3000000000000004E-2</v>
          </cell>
          <cell r="G462">
            <v>4.9800000000000004</v>
          </cell>
          <cell r="H462" t="str">
            <v>Medicamental Hospitalar Ltda</v>
          </cell>
        </row>
        <row r="463">
          <cell r="A463">
            <v>19332</v>
          </cell>
          <cell r="B463">
            <v>8823</v>
          </cell>
          <cell r="C463">
            <v>43949.591840277775</v>
          </cell>
          <cell r="D463" t="str">
            <v>Ipratrópio, brometo 0,25mg/mL Solução p/ inalação Fr 20mL</v>
          </cell>
          <cell r="E463">
            <v>15</v>
          </cell>
          <cell r="F463">
            <v>0.89</v>
          </cell>
          <cell r="G463">
            <v>13.35</v>
          </cell>
          <cell r="H463" t="str">
            <v>Medicamental Hospitalar Ltda</v>
          </cell>
        </row>
        <row r="464">
          <cell r="A464">
            <v>2602575</v>
          </cell>
          <cell r="B464">
            <v>153595</v>
          </cell>
          <cell r="C464">
            <v>43951</v>
          </cell>
          <cell r="D464" t="str">
            <v>Azitromicina EV FA 500mg</v>
          </cell>
          <cell r="E464">
            <v>20</v>
          </cell>
          <cell r="F464">
            <v>25.3</v>
          </cell>
          <cell r="G464">
            <v>506</v>
          </cell>
          <cell r="H464" t="str">
            <v>Cristalia</v>
          </cell>
        </row>
        <row r="465">
          <cell r="A465">
            <v>85877</v>
          </cell>
          <cell r="B465">
            <v>150066</v>
          </cell>
          <cell r="C465">
            <v>43945</v>
          </cell>
          <cell r="D465" t="str">
            <v>Levofloxacino 5mg/mL Bolsa 100mL Inj</v>
          </cell>
          <cell r="E465">
            <v>30</v>
          </cell>
          <cell r="F465">
            <v>14.5</v>
          </cell>
          <cell r="G465">
            <v>435</v>
          </cell>
          <cell r="H465" t="str">
            <v>Astra Farma Comercio de Material Medico Hospitalar Ltda</v>
          </cell>
        </row>
        <row r="466">
          <cell r="A466">
            <v>3840</v>
          </cell>
          <cell r="B466">
            <v>151255</v>
          </cell>
          <cell r="C466">
            <v>43943</v>
          </cell>
          <cell r="D466" t="str">
            <v>Avental de Procedimentos Manga Longa Branco C/Elástico 1,15x</v>
          </cell>
          <cell r="E466">
            <v>2800</v>
          </cell>
          <cell r="F466">
            <v>2.96</v>
          </cell>
          <cell r="G466">
            <v>8288</v>
          </cell>
          <cell r="H466" t="str">
            <v xml:space="preserve">Polo Cirurgica </v>
          </cell>
        </row>
        <row r="467">
          <cell r="A467">
            <v>75241</v>
          </cell>
          <cell r="B467">
            <v>154273</v>
          </cell>
          <cell r="C467">
            <v>43945</v>
          </cell>
          <cell r="D467" t="str">
            <v>Avental Cirurgico Estéril SMS descartável 1,60m x 1,20m</v>
          </cell>
          <cell r="E467">
            <v>53</v>
          </cell>
          <cell r="F467">
            <v>13.44</v>
          </cell>
          <cell r="G467">
            <v>712.31999999999994</v>
          </cell>
          <cell r="H467" t="str">
            <v>Health Quality Indústria E Comércio Ltda.me</v>
          </cell>
        </row>
        <row r="468">
          <cell r="A468">
            <v>20485</v>
          </cell>
          <cell r="B468">
            <v>1003</v>
          </cell>
          <cell r="C468">
            <v>43958.690266203703</v>
          </cell>
          <cell r="D468" t="str">
            <v>Furosemida 40mg cp</v>
          </cell>
          <cell r="E468">
            <v>200</v>
          </cell>
          <cell r="F468">
            <v>0.09</v>
          </cell>
          <cell r="G468">
            <v>18</v>
          </cell>
          <cell r="H468" t="str">
            <v>Medicamental Hospitalar Ltda</v>
          </cell>
        </row>
        <row r="469">
          <cell r="A469">
            <v>188969</v>
          </cell>
          <cell r="B469">
            <v>154303</v>
          </cell>
          <cell r="C469">
            <v>43956.429583333331</v>
          </cell>
          <cell r="D469" t="str">
            <v>Luva p/ procedimento não cirúrgico tamanho P cx c/ 100 unidades</v>
          </cell>
          <cell r="E469">
            <v>1000</v>
          </cell>
          <cell r="F469">
            <v>33.979999999999997</v>
          </cell>
          <cell r="G469">
            <v>33980</v>
          </cell>
          <cell r="H469" t="str">
            <v>Dipromed Com E Import Ltda</v>
          </cell>
        </row>
        <row r="470">
          <cell r="A470">
            <v>188969</v>
          </cell>
          <cell r="B470">
            <v>154304</v>
          </cell>
          <cell r="C470">
            <v>43956.429583333331</v>
          </cell>
          <cell r="D470" t="str">
            <v>Luva p/ procedimento não cirúrgico tamanho M cx c/ 100 unidades</v>
          </cell>
          <cell r="E470">
            <v>500</v>
          </cell>
          <cell r="F470">
            <v>33.979999999999997</v>
          </cell>
          <cell r="G470">
            <v>16990</v>
          </cell>
          <cell r="H470" t="str">
            <v>Dipromed Com E Import Ltda</v>
          </cell>
        </row>
        <row r="471">
          <cell r="A471">
            <v>177958</v>
          </cell>
          <cell r="B471">
            <v>2730</v>
          </cell>
          <cell r="C471">
            <v>43967.642766203702</v>
          </cell>
          <cell r="D471" t="str">
            <v xml:space="preserve">Teicoplanina FA 400mg </v>
          </cell>
          <cell r="E471">
            <v>15</v>
          </cell>
          <cell r="F471">
            <v>35</v>
          </cell>
          <cell r="G471">
            <v>525</v>
          </cell>
          <cell r="H471" t="str">
            <v>Repress Distribuidora Ltda</v>
          </cell>
        </row>
        <row r="472">
          <cell r="A472">
            <v>21368</v>
          </cell>
          <cell r="B472">
            <v>8823</v>
          </cell>
          <cell r="C472">
            <v>43966</v>
          </cell>
          <cell r="D472" t="str">
            <v>Ipratrópio, brometo 0,25mg/mL Solução p/ inalação Fr 20mL</v>
          </cell>
          <cell r="E472">
            <v>10</v>
          </cell>
          <cell r="F472">
            <v>0.9</v>
          </cell>
          <cell r="G472">
            <v>9</v>
          </cell>
          <cell r="H472" t="str">
            <v>Medicamental Hospitalar Ltda</v>
          </cell>
        </row>
        <row r="473">
          <cell r="A473">
            <v>177958</v>
          </cell>
          <cell r="B473">
            <v>2730</v>
          </cell>
          <cell r="C473">
            <v>43967.642766203702</v>
          </cell>
          <cell r="D473" t="str">
            <v xml:space="preserve">Teicoplanina FA 400mg </v>
          </cell>
          <cell r="E473">
            <v>15</v>
          </cell>
          <cell r="F473">
            <v>35</v>
          </cell>
          <cell r="G473">
            <v>525</v>
          </cell>
          <cell r="H473" t="str">
            <v>Repress Distribuidora Ltda</v>
          </cell>
        </row>
        <row r="474">
          <cell r="A474">
            <v>624</v>
          </cell>
          <cell r="B474">
            <v>2730</v>
          </cell>
          <cell r="C474">
            <v>43969.584050925929</v>
          </cell>
          <cell r="D474" t="str">
            <v xml:space="preserve">Teicoplanina FA 400mg </v>
          </cell>
          <cell r="E474">
            <v>41</v>
          </cell>
          <cell r="F474">
            <v>32.520000000000003</v>
          </cell>
          <cell r="G474">
            <v>1333.3200000000002</v>
          </cell>
          <cell r="H474" t="str">
            <v>Fresenius Kabi Brasil Ltda</v>
          </cell>
        </row>
        <row r="475">
          <cell r="A475">
            <v>971102</v>
          </cell>
          <cell r="C475">
            <v>43972</v>
          </cell>
          <cell r="D475" t="str">
            <v>Dialisador Single Use Alto Fluxo 21L (2.1)</v>
          </cell>
          <cell r="E475">
            <v>2</v>
          </cell>
          <cell r="F475">
            <v>29</v>
          </cell>
          <cell r="G475">
            <v>58</v>
          </cell>
          <cell r="H475" t="str">
            <v>Baxter Hospitalar Ltda</v>
          </cell>
        </row>
        <row r="476">
          <cell r="A476">
            <v>1373003</v>
          </cell>
          <cell r="B476">
            <v>153723</v>
          </cell>
          <cell r="C476">
            <v>43973</v>
          </cell>
          <cell r="D476" t="str">
            <v>Propofol 10mg/mL FA 20mL</v>
          </cell>
          <cell r="E476">
            <v>300</v>
          </cell>
          <cell r="F476">
            <v>5</v>
          </cell>
          <cell r="G476">
            <v>1500</v>
          </cell>
          <cell r="H476" t="str">
            <v>Fresenius Kabi Brasil Ltda</v>
          </cell>
        </row>
        <row r="477">
          <cell r="A477">
            <v>5777</v>
          </cell>
          <cell r="B477">
            <v>151255</v>
          </cell>
          <cell r="C477">
            <v>43978.49962962963</v>
          </cell>
          <cell r="D477" t="str">
            <v>Avental de Procedimentos Manga Longa Branco C/Elástico 1,15x1,37 25g</v>
          </cell>
          <cell r="E477">
            <v>2000</v>
          </cell>
          <cell r="F477">
            <v>7.9</v>
          </cell>
          <cell r="G477">
            <v>15800</v>
          </cell>
          <cell r="H477" t="str">
            <v>Newcare Comércio de Materias Cirurgicos E Hospitalares Ltda - Me</v>
          </cell>
        </row>
        <row r="478">
          <cell r="A478">
            <v>1003378</v>
          </cell>
          <cell r="B478">
            <v>140966</v>
          </cell>
          <cell r="C478">
            <v>43980.446423611109</v>
          </cell>
          <cell r="D478" t="str">
            <v>Máscara Dobrável PFF-2 Ref. 9920 (Uso Hospitalar) N95</v>
          </cell>
          <cell r="E478">
            <v>500</v>
          </cell>
          <cell r="F478">
            <v>3.3111999999999999</v>
          </cell>
          <cell r="G478">
            <v>1655.6</v>
          </cell>
          <cell r="H478" t="str">
            <v>Cbs Médico Científica S/a</v>
          </cell>
        </row>
        <row r="479">
          <cell r="A479">
            <v>1457547</v>
          </cell>
          <cell r="C479">
            <v>43986</v>
          </cell>
          <cell r="D479" t="str">
            <v>Dialisador Single Use Alto Fluxo 21L (2.1)</v>
          </cell>
          <cell r="E479">
            <v>48</v>
          </cell>
          <cell r="F479">
            <v>51.79</v>
          </cell>
          <cell r="G479">
            <v>2485.92</v>
          </cell>
          <cell r="H479" t="str">
            <v>Fresenius Medical Care Ltda</v>
          </cell>
        </row>
        <row r="480">
          <cell r="A480">
            <v>257579</v>
          </cell>
          <cell r="B480">
            <v>409</v>
          </cell>
          <cell r="C480">
            <v>43986.7031712963</v>
          </cell>
          <cell r="D480" t="str">
            <v>Heparina Sódica 5000UI/mL FA 5mL Inj (Medic. Risco)</v>
          </cell>
          <cell r="E480">
            <v>150</v>
          </cell>
          <cell r="F480">
            <v>21.69</v>
          </cell>
          <cell r="G480">
            <v>3253.5</v>
          </cell>
          <cell r="H480" t="str">
            <v>Genesio A Mendes E Cia Ltda</v>
          </cell>
        </row>
        <row r="481">
          <cell r="A481">
            <v>1005174</v>
          </cell>
          <cell r="B481">
            <v>140966</v>
          </cell>
          <cell r="C481">
            <v>43990.48609953704</v>
          </cell>
          <cell r="D481" t="str">
            <v>Máscara Dobrável PFF-2 Ref. 9920 (Uso Hospitalar) N95</v>
          </cell>
          <cell r="E481">
            <v>500</v>
          </cell>
          <cell r="F481">
            <v>3.3111999999999999</v>
          </cell>
          <cell r="G481">
            <v>1655.6</v>
          </cell>
          <cell r="H481" t="str">
            <v>Cbs Médico Científica S/a</v>
          </cell>
        </row>
        <row r="482">
          <cell r="A482">
            <v>17030</v>
          </cell>
          <cell r="B482">
            <v>154311</v>
          </cell>
          <cell r="C482">
            <v>43991.457719907405</v>
          </cell>
          <cell r="D482" t="str">
            <v>Touca Cirúrgica descartável pct c/ 100 unidades</v>
          </cell>
          <cell r="E482">
            <v>50</v>
          </cell>
          <cell r="F482">
            <v>11.9</v>
          </cell>
          <cell r="G482">
            <v>595</v>
          </cell>
          <cell r="H482" t="str">
            <v>Aliança Comércio de Material Hospitalar Ltda Epp</v>
          </cell>
        </row>
        <row r="483">
          <cell r="A483">
            <v>5893</v>
          </cell>
          <cell r="B483">
            <v>151255</v>
          </cell>
          <cell r="C483">
            <v>43997.34847222222</v>
          </cell>
          <cell r="D483" t="str">
            <v>Avental de Procedimentos Manga Longa Branco C/Elástico 1,15x</v>
          </cell>
          <cell r="E483">
            <v>2040</v>
          </cell>
          <cell r="F483">
            <v>7.9</v>
          </cell>
          <cell r="G483">
            <v>16116</v>
          </cell>
          <cell r="H483" t="str">
            <v>Newcare Comércio de Materias Cirurgicos E Hospitalares Ltda - Me</v>
          </cell>
        </row>
        <row r="484">
          <cell r="A484">
            <v>105894</v>
          </cell>
          <cell r="B484">
            <v>154310</v>
          </cell>
          <cell r="C484">
            <v>43997.376261574071</v>
          </cell>
          <cell r="D484" t="str">
            <v>Máscara Cirúrgica descartável c/ elástico cx c/ 50 unidades</v>
          </cell>
          <cell r="E484">
            <v>2</v>
          </cell>
          <cell r="F484">
            <v>120</v>
          </cell>
          <cell r="G484">
            <v>240</v>
          </cell>
          <cell r="H484" t="str">
            <v>Soquimica Laboratorios Ltda</v>
          </cell>
        </row>
        <row r="485">
          <cell r="A485">
            <v>88872</v>
          </cell>
          <cell r="B485">
            <v>8823</v>
          </cell>
          <cell r="C485">
            <v>43997.586365740739</v>
          </cell>
          <cell r="D485" t="str">
            <v>Ipratrópio, brometo 0,25mg/mL Solução p/ inalação Fr 20mL</v>
          </cell>
          <cell r="E485">
            <v>25</v>
          </cell>
          <cell r="F485">
            <v>1.43</v>
          </cell>
          <cell r="G485">
            <v>35.75</v>
          </cell>
          <cell r="H485" t="str">
            <v>Supermed Com. E Import. de Produtos Medicos E Hosp. Ltda.</v>
          </cell>
        </row>
        <row r="486">
          <cell r="A486">
            <v>270027</v>
          </cell>
          <cell r="B486">
            <v>406</v>
          </cell>
          <cell r="C486">
            <v>43998.59138888889</v>
          </cell>
          <cell r="D486" t="str">
            <v>Furosemida 10mg/mL ampola 2ml Inj</v>
          </cell>
          <cell r="E486">
            <v>300</v>
          </cell>
          <cell r="F486">
            <v>0.47</v>
          </cell>
          <cell r="G486">
            <v>141</v>
          </cell>
          <cell r="H486" t="str">
            <v>Genesio A Mendes E Cia Ltda</v>
          </cell>
        </row>
        <row r="487">
          <cell r="A487">
            <v>270027</v>
          </cell>
          <cell r="B487">
            <v>409</v>
          </cell>
          <cell r="C487">
            <v>43998.59138888889</v>
          </cell>
          <cell r="D487" t="str">
            <v>Heparina Sódica 5000UI/mL FA 5mL Inj (Medic. Risco)</v>
          </cell>
          <cell r="E487">
            <v>150</v>
          </cell>
          <cell r="F487">
            <v>22.39</v>
          </cell>
          <cell r="G487">
            <v>3358.5</v>
          </cell>
          <cell r="H487" t="str">
            <v>Genesio A Mendes E Cia Ltda</v>
          </cell>
        </row>
        <row r="488">
          <cell r="A488">
            <v>6207</v>
          </cell>
          <cell r="B488">
            <v>137929</v>
          </cell>
          <cell r="C488">
            <v>43998.681122685186</v>
          </cell>
          <cell r="D488" t="str">
            <v>Avental Descartavel Manga Longa P/Expurgo Gramatura 50 tamanho G 100% polipropileno Venkuri</v>
          </cell>
          <cell r="E488">
            <v>400</v>
          </cell>
          <cell r="F488">
            <v>7.5</v>
          </cell>
          <cell r="G488">
            <v>3000</v>
          </cell>
          <cell r="H488" t="str">
            <v>Confortell Ind E Comercio de Produtos Ortopédicos Ltda -me</v>
          </cell>
        </row>
        <row r="489">
          <cell r="A489">
            <v>1785</v>
          </cell>
          <cell r="B489">
            <v>2730</v>
          </cell>
          <cell r="C489">
            <v>43999.402303240742</v>
          </cell>
          <cell r="D489" t="str">
            <v xml:space="preserve">Teicoplanina FA 400mg </v>
          </cell>
          <cell r="E489">
            <v>30</v>
          </cell>
          <cell r="F489">
            <v>32.520000000000003</v>
          </cell>
          <cell r="G489">
            <v>975.60000000000014</v>
          </cell>
          <cell r="H489" t="str">
            <v>Fresenius Kabi Brasil Ltda</v>
          </cell>
        </row>
        <row r="490">
          <cell r="A490">
            <v>12237</v>
          </cell>
          <cell r="B490">
            <v>159984</v>
          </cell>
          <cell r="C490">
            <v>43999.634814814817</v>
          </cell>
          <cell r="D490" t="str">
            <v xml:space="preserve">Álcool Riocare Foam 1000mL </v>
          </cell>
          <cell r="E490">
            <v>30</v>
          </cell>
          <cell r="F490">
            <v>41</v>
          </cell>
          <cell r="G490">
            <v>1230</v>
          </cell>
          <cell r="H490" t="str">
            <v>Luimed Comercio de Produtos Hospitalares Ltda</v>
          </cell>
        </row>
        <row r="491">
          <cell r="A491">
            <v>2022</v>
          </cell>
          <cell r="B491">
            <v>151255</v>
          </cell>
          <cell r="C491">
            <v>43948</v>
          </cell>
          <cell r="D491" t="str">
            <v>Avental de Procedimentos Manga Longa Branco C/Elástico 1,15x</v>
          </cell>
          <cell r="E491">
            <v>1840</v>
          </cell>
          <cell r="F491">
            <v>2.5</v>
          </cell>
          <cell r="G491">
            <v>4600</v>
          </cell>
          <cell r="H491" t="str">
            <v>Carlos Edmundo Medanha</v>
          </cell>
        </row>
        <row r="492">
          <cell r="A492">
            <v>510866</v>
          </cell>
          <cell r="B492">
            <v>137616</v>
          </cell>
          <cell r="C492">
            <v>43950</v>
          </cell>
          <cell r="D492" t="str">
            <v>Máscara Cirúrgica descartável c/ elástico cx c/ 50 unidades</v>
          </cell>
          <cell r="E492">
            <v>500</v>
          </cell>
          <cell r="F492">
            <v>180</v>
          </cell>
          <cell r="G492">
            <v>90000</v>
          </cell>
          <cell r="H492" t="str">
            <v>Cremer</v>
          </cell>
        </row>
        <row r="493">
          <cell r="A493">
            <v>5522</v>
          </cell>
          <cell r="B493">
            <v>151255</v>
          </cell>
          <cell r="C493">
            <v>43959.687638888892</v>
          </cell>
          <cell r="D493" t="str">
            <v>Avental de Procedimentos Manga Longa Branco C/Elástico 1,15x1,37 25g</v>
          </cell>
          <cell r="E493">
            <v>4400</v>
          </cell>
          <cell r="F493">
            <v>1.2</v>
          </cell>
          <cell r="G493">
            <v>5280</v>
          </cell>
          <cell r="H493" t="str">
            <v>Igor dos Santos Cavelagna - Epp</v>
          </cell>
        </row>
        <row r="494">
          <cell r="A494">
            <v>5487</v>
          </cell>
          <cell r="B494">
            <v>151255</v>
          </cell>
          <cell r="C494">
            <v>43955.627638888887</v>
          </cell>
          <cell r="D494" t="str">
            <v>Avental de Procedimentos Manga Longa Branco C/Elástico 1,15x1,37 25g</v>
          </cell>
          <cell r="E494">
            <v>3900</v>
          </cell>
          <cell r="F494">
            <v>1.2</v>
          </cell>
          <cell r="G494">
            <v>4680</v>
          </cell>
          <cell r="H494" t="str">
            <v>Igor dos Santos Cavelagna - Epp</v>
          </cell>
        </row>
        <row r="495">
          <cell r="A495">
            <v>5845</v>
          </cell>
          <cell r="B495">
            <v>151255</v>
          </cell>
          <cell r="C495">
            <v>43985.614849537036</v>
          </cell>
          <cell r="D495" t="str">
            <v>Avental de Procedimentos Manga Longa Branco C/Elástico 1,15x</v>
          </cell>
          <cell r="E495">
            <v>1000</v>
          </cell>
          <cell r="F495">
            <v>7.9</v>
          </cell>
          <cell r="G495">
            <v>7900</v>
          </cell>
          <cell r="H495" t="str">
            <v>Newcare Comércio de Materias Cirurgicos E Hospitalares Ltda - Me</v>
          </cell>
        </row>
        <row r="496">
          <cell r="A496">
            <v>5830</v>
          </cell>
          <cell r="B496">
            <v>151255</v>
          </cell>
          <cell r="C496">
            <v>43984.65253472222</v>
          </cell>
          <cell r="D496" t="str">
            <v>Avental de Procedimentos Manga Longa Branco C/Elástico 1,15x</v>
          </cell>
          <cell r="E496">
            <v>1000</v>
          </cell>
          <cell r="F496">
            <v>7.9</v>
          </cell>
          <cell r="G496">
            <v>7900</v>
          </cell>
          <cell r="H496" t="str">
            <v>Newcare Comércio de Materias Cirurgicos E Hospitalares Ltda - Me</v>
          </cell>
        </row>
        <row r="497">
          <cell r="A497">
            <v>5854</v>
          </cell>
          <cell r="B497">
            <v>151255</v>
          </cell>
          <cell r="C497">
            <v>43986.761689814812</v>
          </cell>
          <cell r="D497" t="str">
            <v>Avental de Procedimentos Manga Longa Branco C/Elástico 1,15x</v>
          </cell>
          <cell r="E497">
            <v>1920</v>
          </cell>
          <cell r="F497">
            <v>7.9</v>
          </cell>
          <cell r="G497">
            <v>15168</v>
          </cell>
          <cell r="H497" t="str">
            <v>Newcare Comércio de Materias Cirurgicos E Hospitalares Ltda - Me</v>
          </cell>
        </row>
        <row r="498">
          <cell r="A498">
            <v>2043</v>
          </cell>
          <cell r="B498">
            <v>151255</v>
          </cell>
          <cell r="C498">
            <v>43983.736087962963</v>
          </cell>
          <cell r="D498" t="str">
            <v>Avental de Procedimentos Manga Longa Branco C/Elástico 1,15x</v>
          </cell>
          <cell r="E498">
            <v>9200</v>
          </cell>
          <cell r="F498">
            <v>2.5</v>
          </cell>
          <cell r="G498">
            <v>23000</v>
          </cell>
          <cell r="H498" t="str">
            <v>Carlos Edmundo Medanha</v>
          </cell>
        </row>
        <row r="499">
          <cell r="A499">
            <v>42273</v>
          </cell>
          <cell r="B499">
            <v>151255</v>
          </cell>
          <cell r="C499">
            <v>43985.703472222223</v>
          </cell>
          <cell r="D499" t="str">
            <v>Avental de Procedimentos Manga Longa Branco C/Elástico 1,15x</v>
          </cell>
          <cell r="E499">
            <v>10000</v>
          </cell>
          <cell r="F499">
            <v>7.9</v>
          </cell>
          <cell r="G499">
            <v>79000</v>
          </cell>
          <cell r="H499" t="str">
            <v>Traiano Multi Griffes Ltda</v>
          </cell>
        </row>
        <row r="500">
          <cell r="A500">
            <v>2049</v>
          </cell>
          <cell r="B500">
            <v>151255</v>
          </cell>
          <cell r="C500">
            <v>43990</v>
          </cell>
          <cell r="D500" t="str">
            <v>Avental de Procedimentos Manga Longa Branco C/Elástico 1,15x</v>
          </cell>
          <cell r="E500">
            <v>15000</v>
          </cell>
          <cell r="F500">
            <v>2.5</v>
          </cell>
          <cell r="G500">
            <v>37500</v>
          </cell>
          <cell r="H500" t="str">
            <v>Carlos Edmundo Medanha</v>
          </cell>
        </row>
        <row r="501">
          <cell r="A501">
            <v>2031</v>
          </cell>
          <cell r="B501">
            <v>154273</v>
          </cell>
          <cell r="C501">
            <v>43961</v>
          </cell>
          <cell r="D501" t="str">
            <v>Avental Cirurgico Estéril SMS descartável 1,60m x 1,20m</v>
          </cell>
          <cell r="E501">
            <v>3200</v>
          </cell>
          <cell r="F501">
            <v>5</v>
          </cell>
          <cell r="G501">
            <v>16000</v>
          </cell>
          <cell r="H501" t="str">
            <v>Carlos Edmundo Medanha</v>
          </cell>
        </row>
        <row r="502">
          <cell r="A502">
            <v>173</v>
          </cell>
          <cell r="B502">
            <v>154273</v>
          </cell>
          <cell r="C502">
            <v>43948</v>
          </cell>
          <cell r="D502" t="str">
            <v>Avental Cirurgico Estéril SMS descartável 1,60m x 1,20m</v>
          </cell>
          <cell r="E502">
            <v>160</v>
          </cell>
          <cell r="F502">
            <v>7.05</v>
          </cell>
          <cell r="G502">
            <v>1128</v>
          </cell>
          <cell r="H502" t="str">
            <v>RD de Souza Confecções</v>
          </cell>
        </row>
        <row r="503">
          <cell r="A503">
            <v>42435</v>
          </cell>
          <cell r="B503">
            <v>151255</v>
          </cell>
          <cell r="C503">
            <v>43991.499675925923</v>
          </cell>
          <cell r="D503" t="str">
            <v>Avental de Procedimentos Manga Longa Branco C/Elástico 1,15x</v>
          </cell>
          <cell r="E503">
            <v>10000</v>
          </cell>
          <cell r="F503">
            <v>7.9</v>
          </cell>
          <cell r="G503">
            <v>79000</v>
          </cell>
          <cell r="H503" t="str">
            <v>Traiano Multi Griffes Ltda</v>
          </cell>
        </row>
        <row r="504">
          <cell r="A504">
            <v>5897</v>
          </cell>
          <cell r="B504">
            <v>151255</v>
          </cell>
          <cell r="C504">
            <v>43994.473437499997</v>
          </cell>
          <cell r="D504" t="str">
            <v>Avental de Procedimentos Manga Longa Branco C/Elástico 1,15x</v>
          </cell>
          <cell r="E504">
            <v>1080</v>
          </cell>
          <cell r="F504">
            <v>7.9</v>
          </cell>
          <cell r="G504">
            <v>8532</v>
          </cell>
          <cell r="H504" t="str">
            <v>Newcare Comércio de Materias Cirurgicos E Hospitalares Ltda - Me</v>
          </cell>
        </row>
        <row r="505">
          <cell r="A505">
            <v>74877</v>
          </cell>
          <cell r="B505">
            <v>154273</v>
          </cell>
          <cell r="C505">
            <v>43944</v>
          </cell>
          <cell r="D505" t="str">
            <v>Avental Cirurgico Estéril SMS descartável 1,60m x 1,20m</v>
          </cell>
          <cell r="E505">
            <v>300</v>
          </cell>
          <cell r="F505">
            <v>9</v>
          </cell>
          <cell r="G505">
            <v>2700</v>
          </cell>
          <cell r="H505" t="str">
            <v xml:space="preserve">Health Quality </v>
          </cell>
        </row>
        <row r="506">
          <cell r="A506">
            <v>3841</v>
          </cell>
          <cell r="B506">
            <v>151255</v>
          </cell>
          <cell r="C506">
            <v>43943</v>
          </cell>
          <cell r="D506" t="str">
            <v>Avental de Procedimentos Manga Longa Branco C/Elástico 1,15x</v>
          </cell>
          <cell r="E506">
            <v>3540</v>
          </cell>
          <cell r="F506">
            <v>2.96</v>
          </cell>
          <cell r="G506">
            <v>10478.4</v>
          </cell>
          <cell r="H506" t="str">
            <v xml:space="preserve">Polo Cirurgica </v>
          </cell>
        </row>
        <row r="507">
          <cell r="A507">
            <v>19941</v>
          </cell>
          <cell r="B507">
            <v>1003</v>
          </cell>
          <cell r="C507">
            <v>43956</v>
          </cell>
          <cell r="D507" t="str">
            <v>Furosemida 40mg cp</v>
          </cell>
          <cell r="E507">
            <v>60</v>
          </cell>
          <cell r="F507">
            <v>8.3000000000000004E-2</v>
          </cell>
          <cell r="G507">
            <v>4.9800000000000004</v>
          </cell>
          <cell r="H507" t="str">
            <v>Medicamental Hospitalar Ltda</v>
          </cell>
        </row>
        <row r="508">
          <cell r="A508">
            <v>2556962</v>
          </cell>
          <cell r="B508">
            <v>150249</v>
          </cell>
          <cell r="C508">
            <v>43901</v>
          </cell>
          <cell r="D508" t="str">
            <v>Dexmedetomidina, cloridrato 100mcg/mL FA 2mL</v>
          </cell>
          <cell r="E508">
            <v>50</v>
          </cell>
          <cell r="F508">
            <v>34</v>
          </cell>
          <cell r="G508">
            <v>1700</v>
          </cell>
          <cell r="H508" t="str">
            <v>Cristalia</v>
          </cell>
        </row>
        <row r="509">
          <cell r="A509">
            <v>2564713</v>
          </cell>
          <cell r="B509">
            <v>150249</v>
          </cell>
          <cell r="C509">
            <v>43907</v>
          </cell>
          <cell r="D509" t="str">
            <v>Dexmedetomidina, cloridrato 100mcg/mL FA 2mL</v>
          </cell>
          <cell r="E509">
            <v>100</v>
          </cell>
          <cell r="F509">
            <v>30</v>
          </cell>
          <cell r="G509">
            <v>3000</v>
          </cell>
          <cell r="H509" t="str">
            <v>Cristalia</v>
          </cell>
        </row>
        <row r="510">
          <cell r="A510">
            <v>2569820</v>
          </cell>
          <cell r="B510">
            <v>150249</v>
          </cell>
          <cell r="C510">
            <v>43915</v>
          </cell>
          <cell r="D510" t="str">
            <v>Dexmedetomidina, cloridrato 100mcg/mL FA 2mL</v>
          </cell>
          <cell r="E510">
            <v>100</v>
          </cell>
          <cell r="F510">
            <v>30</v>
          </cell>
          <cell r="G510">
            <v>3000</v>
          </cell>
          <cell r="H510" t="str">
            <v>Cristalia</v>
          </cell>
        </row>
        <row r="511">
          <cell r="A511">
            <v>2585318</v>
          </cell>
          <cell r="B511">
            <v>150249</v>
          </cell>
          <cell r="C511">
            <v>43928</v>
          </cell>
          <cell r="D511" t="str">
            <v>Dexmedetomidina, cloridrato 100mcg/mL FA 2mL</v>
          </cell>
          <cell r="E511">
            <v>160</v>
          </cell>
          <cell r="F511">
            <v>30</v>
          </cell>
          <cell r="G511">
            <v>4800</v>
          </cell>
          <cell r="H511" t="str">
            <v>Cristalia</v>
          </cell>
        </row>
        <row r="512">
          <cell r="A512">
            <v>2604671</v>
          </cell>
          <cell r="B512">
            <v>150249</v>
          </cell>
          <cell r="C512">
            <v>43956</v>
          </cell>
          <cell r="D512" t="str">
            <v>Dexmedetomidina, cloridrato 100mcg/mL FA 2mL</v>
          </cell>
          <cell r="E512">
            <v>40</v>
          </cell>
          <cell r="F512">
            <v>30</v>
          </cell>
          <cell r="G512">
            <v>1200</v>
          </cell>
          <cell r="H512" t="str">
            <v>Cristalia</v>
          </cell>
        </row>
        <row r="513">
          <cell r="A513">
            <v>188982</v>
          </cell>
          <cell r="B513">
            <v>139255</v>
          </cell>
          <cell r="C513">
            <v>43962</v>
          </cell>
          <cell r="D513" t="str">
            <v>Luva p/ Procedimento Não Cirúrgico Tam. P - Caixa C/ 100 Uni</v>
          </cell>
          <cell r="E513">
            <v>1040</v>
          </cell>
          <cell r="F513">
            <v>33.979999999999997</v>
          </cell>
          <cell r="G513">
            <v>35339.199999999997</v>
          </cell>
          <cell r="H513" t="str">
            <v>Dipromed Com E Import Ltda</v>
          </cell>
        </row>
        <row r="514">
          <cell r="A514">
            <v>5095</v>
          </cell>
          <cell r="B514">
            <v>139258</v>
          </cell>
          <cell r="C514">
            <v>43962</v>
          </cell>
          <cell r="D514" t="str">
            <v>Luva P/Procedimento Não Cirúrgico Tam. M - Caixa C/ 100 Unid</v>
          </cell>
          <cell r="E514">
            <v>170</v>
          </cell>
          <cell r="F514">
            <v>29</v>
          </cell>
          <cell r="G514">
            <v>4930</v>
          </cell>
          <cell r="H514" t="str">
            <v>Servimed Comercial Ltda.</v>
          </cell>
        </row>
        <row r="515">
          <cell r="A515">
            <v>4990</v>
          </cell>
          <cell r="B515">
            <v>139258</v>
          </cell>
          <cell r="C515">
            <v>43963</v>
          </cell>
          <cell r="D515" t="str">
            <v>Luva P/Procedimento Não Cirúrgico Tam. M - Caixa C/ 100 Unid</v>
          </cell>
          <cell r="E515">
            <v>130</v>
          </cell>
          <cell r="F515">
            <v>29</v>
          </cell>
          <cell r="G515">
            <v>3770</v>
          </cell>
          <cell r="H515" t="str">
            <v>Servimed Comercial Ltda.</v>
          </cell>
        </row>
        <row r="516">
          <cell r="A516">
            <v>5164</v>
          </cell>
          <cell r="B516">
            <v>139258</v>
          </cell>
          <cell r="C516">
            <v>43964</v>
          </cell>
          <cell r="D516" t="str">
            <v>Luva P/Procedimento Não Cirúrgico Tam. M - Caixa C/ 100 Unid</v>
          </cell>
          <cell r="E516">
            <v>170</v>
          </cell>
          <cell r="F516">
            <v>29</v>
          </cell>
          <cell r="G516">
            <v>4930</v>
          </cell>
          <cell r="H516" t="str">
            <v>Servimed Comercial Ltda.</v>
          </cell>
        </row>
        <row r="517">
          <cell r="A517">
            <v>5163</v>
          </cell>
          <cell r="B517">
            <v>139258</v>
          </cell>
          <cell r="C517">
            <v>43965</v>
          </cell>
          <cell r="D517" t="str">
            <v>Luva P/Procedimento Não Cirúrgico Tam. M - Caixa C/ 100 Unid</v>
          </cell>
          <cell r="E517">
            <v>170</v>
          </cell>
          <cell r="F517">
            <v>29</v>
          </cell>
          <cell r="G517">
            <v>4930</v>
          </cell>
          <cell r="H517" t="str">
            <v>Servimed Comercial Ltda.</v>
          </cell>
        </row>
        <row r="518">
          <cell r="A518">
            <v>5162</v>
          </cell>
          <cell r="B518">
            <v>139258</v>
          </cell>
          <cell r="C518">
            <v>43966</v>
          </cell>
          <cell r="D518" t="str">
            <v>Luva P/Procedimento Não Cirúrgico Tam. M - Caixa C/ 100 Unid</v>
          </cell>
          <cell r="E518">
            <v>170</v>
          </cell>
          <cell r="F518">
            <v>29</v>
          </cell>
          <cell r="G518">
            <v>4930</v>
          </cell>
          <cell r="H518" t="str">
            <v>Servimed Comercial Ltda.</v>
          </cell>
        </row>
        <row r="519">
          <cell r="A519">
            <v>5161</v>
          </cell>
          <cell r="B519">
            <v>139258</v>
          </cell>
          <cell r="C519">
            <v>43967</v>
          </cell>
          <cell r="D519" t="str">
            <v>Luva P/Procedimento Não Cirúrgico Tam. M - Caixa C/ 100 Unid</v>
          </cell>
          <cell r="E519">
            <v>170</v>
          </cell>
          <cell r="F519">
            <v>29</v>
          </cell>
          <cell r="G519">
            <v>4930</v>
          </cell>
          <cell r="H519" t="str">
            <v>Servimed Comercial Ltda.</v>
          </cell>
        </row>
        <row r="520">
          <cell r="A520">
            <v>6160</v>
          </cell>
          <cell r="B520">
            <v>139258</v>
          </cell>
          <cell r="C520">
            <v>43968</v>
          </cell>
          <cell r="D520" t="str">
            <v>Luva P/Procedimento Não Cirúrgico Tam. M - Caixa C/ 100 Unid</v>
          </cell>
          <cell r="E520">
            <v>120</v>
          </cell>
          <cell r="F520">
            <v>29</v>
          </cell>
          <cell r="G520">
            <v>3480</v>
          </cell>
          <cell r="H520" t="str">
            <v>Servimed Comercial Ltda.</v>
          </cell>
        </row>
        <row r="521">
          <cell r="A521">
            <v>5098</v>
          </cell>
          <cell r="B521">
            <v>139258</v>
          </cell>
          <cell r="C521">
            <v>43969</v>
          </cell>
          <cell r="D521" t="str">
            <v>Luva P/Procedimento Não Cirúrgico Tam. M - Caixa C/ 100 Unid</v>
          </cell>
          <cell r="E521">
            <v>170</v>
          </cell>
          <cell r="F521">
            <v>29</v>
          </cell>
          <cell r="G521">
            <v>4930</v>
          </cell>
          <cell r="H521" t="str">
            <v>Servimed Comercial Ltda.</v>
          </cell>
        </row>
        <row r="522">
          <cell r="A522">
            <v>5160</v>
          </cell>
          <cell r="B522">
            <v>139258</v>
          </cell>
          <cell r="C522">
            <v>43970</v>
          </cell>
          <cell r="D522" t="str">
            <v>Luva P/Procedimento Não Cirúrgico Tam. M - Caixa C/ 100 Unid</v>
          </cell>
          <cell r="E522">
            <v>60</v>
          </cell>
          <cell r="F522">
            <v>29</v>
          </cell>
          <cell r="G522">
            <v>1740</v>
          </cell>
          <cell r="H522" t="str">
            <v>Servimed Comercial Ltda.</v>
          </cell>
        </row>
        <row r="523">
          <cell r="A523">
            <v>5097</v>
          </cell>
          <cell r="B523">
            <v>139258</v>
          </cell>
          <cell r="C523">
            <v>43971</v>
          </cell>
          <cell r="D523" t="str">
            <v>Luva P/Procedimento Não Cirúrgico Tam. M - Caixa C/ 100 Unid</v>
          </cell>
          <cell r="E523">
            <v>170</v>
          </cell>
          <cell r="F523">
            <v>29</v>
          </cell>
          <cell r="G523">
            <v>4930</v>
          </cell>
          <cell r="H523" t="str">
            <v>Servimed Comercial Ltda.</v>
          </cell>
        </row>
        <row r="524">
          <cell r="A524">
            <v>4991</v>
          </cell>
          <cell r="B524">
            <v>139258</v>
          </cell>
          <cell r="C524">
            <v>43972</v>
          </cell>
          <cell r="D524" t="str">
            <v>Luva P/Procedimento Não Cirúrgico Tam. M - Caixa C/ 100 Unid</v>
          </cell>
          <cell r="E524">
            <v>120</v>
          </cell>
          <cell r="F524">
            <v>29</v>
          </cell>
          <cell r="G524">
            <v>3480</v>
          </cell>
          <cell r="H524" t="str">
            <v>Servimed Comercial Ltda.</v>
          </cell>
        </row>
        <row r="525">
          <cell r="A525">
            <v>5094</v>
          </cell>
          <cell r="B525">
            <v>139258</v>
          </cell>
          <cell r="C525">
            <v>43973</v>
          </cell>
          <cell r="D525" t="str">
            <v>Luva P/Procedimento Não Cirúrgico Tam. M - Caixa C/ 100 Unid</v>
          </cell>
          <cell r="E525">
            <v>180</v>
          </cell>
          <cell r="F525">
            <v>29</v>
          </cell>
          <cell r="G525">
            <v>5220</v>
          </cell>
          <cell r="H525" t="str">
            <v>Servimed Comercial Ltda.</v>
          </cell>
        </row>
        <row r="526">
          <cell r="A526">
            <v>5096</v>
          </cell>
          <cell r="B526">
            <v>139258</v>
          </cell>
          <cell r="C526">
            <v>43974</v>
          </cell>
          <cell r="D526" t="str">
            <v>Luva P/Procedimento Não Cirúrgico Tam. M - Caixa C/ 100 Unid</v>
          </cell>
          <cell r="E526">
            <v>170</v>
          </cell>
          <cell r="F526">
            <v>29</v>
          </cell>
          <cell r="G526">
            <v>4930</v>
          </cell>
          <cell r="H526" t="str">
            <v>Servimed Comercial Ltda.</v>
          </cell>
        </row>
        <row r="527">
          <cell r="A527">
            <v>188982</v>
          </cell>
          <cell r="B527">
            <v>139260</v>
          </cell>
          <cell r="C527">
            <v>43962</v>
          </cell>
          <cell r="D527" t="str">
            <v>Luva p/ Procedimento Não Cirúrgico Tam. G - Caixa C/ 100 Uni</v>
          </cell>
          <cell r="E527">
            <v>270</v>
          </cell>
          <cell r="F527">
            <v>33.979999999999997</v>
          </cell>
          <cell r="G527">
            <v>9174.5999999999985</v>
          </cell>
          <cell r="H527" t="str">
            <v>Dipromed Com E Import Ltda</v>
          </cell>
        </row>
        <row r="528">
          <cell r="A528">
            <v>16632</v>
          </cell>
          <cell r="B528">
            <v>137562</v>
          </cell>
          <cell r="C528">
            <v>43913</v>
          </cell>
          <cell r="D528" t="str">
            <v>Touca Cirúrgica descartável pct c/ 100 unidades</v>
          </cell>
          <cell r="E528">
            <v>6000</v>
          </cell>
          <cell r="F528">
            <v>4.2999999999999997E-2</v>
          </cell>
          <cell r="G528">
            <v>258</v>
          </cell>
          <cell r="H528" t="str">
            <v>Aliança</v>
          </cell>
        </row>
        <row r="529">
          <cell r="A529">
            <v>16877</v>
          </cell>
          <cell r="B529">
            <v>137562</v>
          </cell>
          <cell r="C529">
            <v>43956</v>
          </cell>
          <cell r="D529" t="str">
            <v>Touca Cirúrgica descartável pct c/ 100 unidades</v>
          </cell>
          <cell r="E529">
            <v>6000</v>
          </cell>
          <cell r="F529">
            <v>9.8000000000000004E-2</v>
          </cell>
          <cell r="G529">
            <v>588</v>
          </cell>
          <cell r="H529" t="str">
            <v>Aliança</v>
          </cell>
        </row>
        <row r="530">
          <cell r="A530">
            <v>3612</v>
          </cell>
          <cell r="B530">
            <v>137562</v>
          </cell>
          <cell r="C530">
            <v>43921</v>
          </cell>
          <cell r="D530" t="str">
            <v>Touca Cirúrgica descartável pct c/ 100 unidades</v>
          </cell>
          <cell r="E530">
            <v>3000</v>
          </cell>
          <cell r="F530">
            <v>0.13</v>
          </cell>
          <cell r="G530">
            <v>390</v>
          </cell>
          <cell r="H530" t="str">
            <v>Polo Cirúrgica</v>
          </cell>
        </row>
        <row r="531">
          <cell r="A531">
            <v>23850</v>
          </cell>
          <cell r="B531">
            <v>1003</v>
          </cell>
          <cell r="C531">
            <v>43986.731759259259</v>
          </cell>
          <cell r="D531" t="str">
            <v>Furosemida 40mg cp</v>
          </cell>
          <cell r="E531">
            <v>100</v>
          </cell>
          <cell r="F531">
            <v>0.09</v>
          </cell>
          <cell r="G531">
            <v>9</v>
          </cell>
          <cell r="H531" t="str">
            <v>Medicamental Hospitalar Ltda</v>
          </cell>
        </row>
        <row r="532">
          <cell r="A532">
            <v>154600</v>
          </cell>
          <cell r="B532">
            <v>150249</v>
          </cell>
          <cell r="C532">
            <v>43968</v>
          </cell>
          <cell r="D532" t="str">
            <v>Dexmedetomidina, cloridrato 100mcg/mL FA 2mL</v>
          </cell>
          <cell r="E532">
            <v>120</v>
          </cell>
          <cell r="F532">
            <v>36</v>
          </cell>
          <cell r="G532">
            <v>4320</v>
          </cell>
          <cell r="H532" t="str">
            <v>Repress Distribuidora Ltda</v>
          </cell>
        </row>
        <row r="533">
          <cell r="A533">
            <v>5738</v>
          </cell>
          <cell r="B533">
            <v>151255</v>
          </cell>
          <cell r="C533">
            <v>43971</v>
          </cell>
          <cell r="D533" t="str">
            <v>Avental de Procedimentos Manga Longa Branco C/Elástico 1,15x1,37 25g</v>
          </cell>
          <cell r="E533">
            <v>3000</v>
          </cell>
          <cell r="F533">
            <v>7.9</v>
          </cell>
          <cell r="G533">
            <v>23700</v>
          </cell>
          <cell r="H533" t="str">
            <v>Newcare Comércio de Materias Cirurgicos E Hospitalares Ltda - Me</v>
          </cell>
        </row>
        <row r="534">
          <cell r="A534">
            <v>2630519</v>
          </cell>
          <cell r="B534">
            <v>150249</v>
          </cell>
          <cell r="C534">
            <v>43986</v>
          </cell>
          <cell r="D534" t="str">
            <v>Dexmedetomidina, cloridrato 100mcg/mL FA 2mL</v>
          </cell>
          <cell r="E534">
            <v>260</v>
          </cell>
          <cell r="F534">
            <v>30</v>
          </cell>
          <cell r="G534">
            <v>7800</v>
          </cell>
          <cell r="H534" t="str">
            <v xml:space="preserve">CRISTALIA PRODUTOS QUIMICOS </v>
          </cell>
        </row>
        <row r="535">
          <cell r="A535">
            <v>69262</v>
          </cell>
          <cell r="B535">
            <v>406</v>
          </cell>
          <cell r="C535">
            <v>43999.700439814813</v>
          </cell>
          <cell r="D535" t="str">
            <v>Furosemida 10mg/mL ampola 2ml Inj</v>
          </cell>
          <cell r="E535">
            <v>200</v>
          </cell>
          <cell r="F535">
            <v>0.52</v>
          </cell>
          <cell r="G535">
            <v>104</v>
          </cell>
          <cell r="H535" t="str">
            <v>Dupatri Hospitalar Sumare</v>
          </cell>
        </row>
        <row r="536">
          <cell r="A536">
            <v>2645481</v>
          </cell>
          <cell r="B536">
            <v>47605</v>
          </cell>
          <cell r="C536">
            <v>44005.532592592594</v>
          </cell>
          <cell r="D536" t="str">
            <v>Cisatracúrio, besilato 2mg/mL ampola 5mL Inj (Medic Risco)</v>
          </cell>
          <cell r="E536">
            <v>55</v>
          </cell>
          <cell r="F536">
            <v>12.5</v>
          </cell>
          <cell r="G536">
            <v>687.5</v>
          </cell>
          <cell r="H536" t="str">
            <v>Cristalia Produtos Quimicos E Farmaceuticos Ltda.</v>
          </cell>
        </row>
        <row r="537">
          <cell r="A537">
            <v>6025</v>
          </cell>
          <cell r="B537">
            <v>151255</v>
          </cell>
          <cell r="C537">
            <v>44006.663032407407</v>
          </cell>
          <cell r="D537" t="str">
            <v>Avental de Procedimentos Manga Longa Branco C/Elástico 1,15x</v>
          </cell>
          <cell r="E537">
            <v>3000</v>
          </cell>
          <cell r="F537">
            <v>7.9</v>
          </cell>
          <cell r="G537">
            <v>23700</v>
          </cell>
          <cell r="H537" t="str">
            <v>Newcare Comércio de Materias Cirurgicos E Hospitalares Ltda - Me</v>
          </cell>
        </row>
        <row r="538">
          <cell r="A538">
            <v>5452</v>
          </cell>
          <cell r="B538">
            <v>321</v>
          </cell>
          <cell r="C538">
            <v>43948</v>
          </cell>
          <cell r="D538" t="str">
            <v>AVENTAL DESCARTAVEL COM MANGAS</v>
          </cell>
          <cell r="E538">
            <v>2400</v>
          </cell>
          <cell r="F538">
            <v>1.29</v>
          </cell>
          <cell r="G538">
            <v>3096</v>
          </cell>
          <cell r="H538" t="str">
            <v>IGOR DOS SANTOS</v>
          </cell>
        </row>
        <row r="539">
          <cell r="A539">
            <v>5481</v>
          </cell>
          <cell r="B539">
            <v>321</v>
          </cell>
          <cell r="C539">
            <v>43951</v>
          </cell>
          <cell r="D539" t="str">
            <v>AVENTAL DESCARTAVEL COM MANGAS</v>
          </cell>
          <cell r="E539">
            <v>5000</v>
          </cell>
          <cell r="F539">
            <v>1.29</v>
          </cell>
          <cell r="G539">
            <v>6450</v>
          </cell>
          <cell r="H539" t="str">
            <v>IGOR DOS SANTOS</v>
          </cell>
        </row>
        <row r="540">
          <cell r="A540">
            <v>510829</v>
          </cell>
          <cell r="B540">
            <v>180663</v>
          </cell>
          <cell r="C540">
            <v>43948</v>
          </cell>
          <cell r="D540" t="str">
            <v>MASCARA DESCARTAVEL COM ELASTICO</v>
          </cell>
          <cell r="E540">
            <v>30000</v>
          </cell>
          <cell r="F540">
            <v>3.6</v>
          </cell>
          <cell r="G540">
            <v>108000</v>
          </cell>
          <cell r="H540" t="str">
            <v>CREMER</v>
          </cell>
        </row>
        <row r="541">
          <cell r="A541">
            <v>2019</v>
          </cell>
          <cell r="B541">
            <v>184275</v>
          </cell>
          <cell r="C541">
            <v>43944</v>
          </cell>
          <cell r="D541" t="str">
            <v>AVENTAL DESC PARA ISOLAMENTO</v>
          </cell>
          <cell r="E541">
            <v>1840</v>
          </cell>
          <cell r="F541">
            <v>2.5</v>
          </cell>
          <cell r="G541">
            <v>4600</v>
          </cell>
          <cell r="H541" t="str">
            <v>CARLOS MENDANHA</v>
          </cell>
        </row>
        <row r="542">
          <cell r="A542">
            <v>2030</v>
          </cell>
          <cell r="B542">
            <v>184276</v>
          </cell>
          <cell r="C542">
            <v>43963</v>
          </cell>
          <cell r="D542" t="str">
            <v>AVENTAL SMS 50G LAMINADO</v>
          </cell>
          <cell r="E542">
            <v>3200</v>
          </cell>
          <cell r="F542">
            <v>5</v>
          </cell>
          <cell r="G542">
            <v>16000</v>
          </cell>
          <cell r="H542" t="str">
            <v>CARLOS MENDANHA</v>
          </cell>
        </row>
        <row r="543">
          <cell r="A543">
            <v>2042</v>
          </cell>
          <cell r="B543">
            <v>184275</v>
          </cell>
          <cell r="C543" t="str">
            <v>29/05/2020</v>
          </cell>
          <cell r="D543" t="str">
            <v>AVENTAL DE ISOLAMENTO EM TNT 35GR 0.80 X 1.10CM</v>
          </cell>
          <cell r="E543">
            <v>9200</v>
          </cell>
          <cell r="F543" t="str">
            <v>2,5000</v>
          </cell>
          <cell r="G543">
            <v>23000</v>
          </cell>
          <cell r="H543" t="str">
            <v>CARLOS EDMUNDO MENDANHA 6</v>
          </cell>
        </row>
        <row r="544">
          <cell r="A544">
            <v>56</v>
          </cell>
          <cell r="B544">
            <v>321</v>
          </cell>
          <cell r="C544" t="str">
            <v>02/06/2020</v>
          </cell>
          <cell r="D544" t="str">
            <v>AVENTAL DESCARTAVEL C/ MANGAS 30G</v>
          </cell>
          <cell r="E544">
            <v>4000</v>
          </cell>
          <cell r="F544" t="str">
            <v>5,9000</v>
          </cell>
          <cell r="G544">
            <v>23600</v>
          </cell>
          <cell r="H544" t="str">
            <v>MONJU CONFECCOES E PROMO</v>
          </cell>
        </row>
        <row r="545">
          <cell r="A545">
            <v>5849</v>
          </cell>
          <cell r="B545">
            <v>321</v>
          </cell>
          <cell r="C545" t="str">
            <v>04/06/2020</v>
          </cell>
          <cell r="D545" t="str">
            <v>AVENTAL DESCARTAVEL C/ MANGAS 30G</v>
          </cell>
          <cell r="E545">
            <v>5000</v>
          </cell>
          <cell r="F545" t="str">
            <v>7,9000</v>
          </cell>
          <cell r="G545">
            <v>39500</v>
          </cell>
          <cell r="H545" t="str">
            <v>NEWCARE COM DE MAT CIR E HO</v>
          </cell>
        </row>
        <row r="546">
          <cell r="A546">
            <v>20530</v>
          </cell>
          <cell r="B546">
            <v>181150</v>
          </cell>
          <cell r="C546">
            <v>43962</v>
          </cell>
          <cell r="D546" t="str">
            <v>LIDOCAINA 2% SEM VASO 20ML FA</v>
          </cell>
          <cell r="E546">
            <v>75</v>
          </cell>
          <cell r="F546">
            <v>2.35</v>
          </cell>
          <cell r="G546">
            <v>176.25</v>
          </cell>
          <cell r="H546" t="str">
            <v>MEDICAMENTAL</v>
          </cell>
        </row>
        <row r="547">
          <cell r="A547">
            <v>2048</v>
          </cell>
          <cell r="B547" t="str">
            <v>09/06/2020</v>
          </cell>
          <cell r="C547" t="str">
            <v>184275 - AVENTAL DE ISOLAMENTO EM TNT 35GR 0.80 X 1.10CM</v>
          </cell>
          <cell r="D547">
            <v>5000</v>
          </cell>
          <cell r="E547" t="str">
            <v>UNIDADE</v>
          </cell>
          <cell r="F547">
            <v>2.5</v>
          </cell>
          <cell r="G547">
            <v>12500</v>
          </cell>
          <cell r="H547" t="str">
            <v>CARLOS EDMUNDO MENDANHA 6</v>
          </cell>
        </row>
        <row r="548">
          <cell r="A548">
            <v>63</v>
          </cell>
          <cell r="B548" t="str">
            <v>10/06/2020</v>
          </cell>
          <cell r="C548" t="str">
            <v>321 - AVENTAL DESCARTAVEL C/ MANGAS 30G</v>
          </cell>
          <cell r="D548">
            <v>4200</v>
          </cell>
          <cell r="E548" t="str">
            <v>PECA</v>
          </cell>
          <cell r="F548">
            <v>5.9</v>
          </cell>
          <cell r="G548">
            <v>24780</v>
          </cell>
          <cell r="H548" t="str">
            <v>MONJU CONFECCOES E PROMO</v>
          </cell>
        </row>
        <row r="549">
          <cell r="A549">
            <v>65</v>
          </cell>
          <cell r="B549" t="str">
            <v>10/06/2020</v>
          </cell>
          <cell r="C549" t="str">
            <v>321 - AVENTAL DESCARTAVEL C/ MANGAS 30G</v>
          </cell>
          <cell r="D549">
            <v>1200</v>
          </cell>
          <cell r="E549" t="str">
            <v>PECA</v>
          </cell>
          <cell r="F549">
            <v>5.9</v>
          </cell>
          <cell r="G549">
            <v>7080</v>
          </cell>
          <cell r="H549" t="str">
            <v>MONJU CONFECCOES E PROMO</v>
          </cell>
        </row>
        <row r="550">
          <cell r="A550">
            <v>42272</v>
          </cell>
          <cell r="B550" t="str">
            <v>10/06/2020</v>
          </cell>
          <cell r="C550" t="str">
            <v>321 - AVENTAL DESCARTAVEL C/ MANGAS 30G</v>
          </cell>
          <cell r="D550">
            <v>15000</v>
          </cell>
          <cell r="E550" t="str">
            <v>PECA</v>
          </cell>
          <cell r="F550">
            <v>7.9</v>
          </cell>
          <cell r="G550">
            <v>118500</v>
          </cell>
          <cell r="H550" t="str">
            <v>TRAIANO MULTI GRIFFES LTDA</v>
          </cell>
        </row>
        <row r="551">
          <cell r="A551">
            <v>42436</v>
          </cell>
          <cell r="B551" t="str">
            <v>11/06/2020</v>
          </cell>
          <cell r="C551" t="str">
            <v>321 - AVENTAL DESCARTAVEL C/ MANGAS 30G</v>
          </cell>
          <cell r="D551">
            <v>15000</v>
          </cell>
          <cell r="E551" t="str">
            <v>PECA</v>
          </cell>
          <cell r="F551">
            <v>7.9</v>
          </cell>
          <cell r="G551">
            <v>118500</v>
          </cell>
          <cell r="H551" t="str">
            <v>TRAIANO MULTI GRIFFES LTDA</v>
          </cell>
        </row>
        <row r="552">
          <cell r="A552">
            <v>3891</v>
          </cell>
          <cell r="B552">
            <v>321</v>
          </cell>
          <cell r="C552">
            <v>43949</v>
          </cell>
          <cell r="D552" t="str">
            <v>AVENTAL DESCARTAVEL COM MANGAS</v>
          </cell>
          <cell r="E552">
            <v>6000</v>
          </cell>
          <cell r="F552">
            <v>2</v>
          </cell>
          <cell r="G552">
            <v>12000</v>
          </cell>
          <cell r="H552" t="str">
            <v>POLO CIRURGICA</v>
          </cell>
        </row>
        <row r="553">
          <cell r="A553">
            <v>160</v>
          </cell>
          <cell r="B553">
            <v>184276</v>
          </cell>
          <cell r="C553">
            <v>43950</v>
          </cell>
          <cell r="D553" t="str">
            <v>AVENTAL DESC. TNT 50 SMS LAMINADO IMPERMEAVEL MANGA LONGA GG</v>
          </cell>
          <cell r="E553">
            <v>560</v>
          </cell>
          <cell r="F553">
            <v>7.05</v>
          </cell>
          <cell r="G553">
            <v>3948</v>
          </cell>
          <cell r="H553" t="str">
            <v>RD DE SOUZA</v>
          </cell>
        </row>
        <row r="554">
          <cell r="A554">
            <v>7165</v>
          </cell>
          <cell r="B554">
            <v>184355</v>
          </cell>
          <cell r="C554">
            <v>43950</v>
          </cell>
          <cell r="D554" t="str">
            <v>MASCARA DE TNT PROTECAO TOTAL C/ TRIPLA CAMADA</v>
          </cell>
          <cell r="E554">
            <v>30000</v>
          </cell>
          <cell r="F554">
            <v>0.6</v>
          </cell>
          <cell r="G554">
            <v>18000</v>
          </cell>
          <cell r="H554" t="str">
            <v>DEJAMARO</v>
          </cell>
        </row>
        <row r="555">
          <cell r="A555">
            <v>2598430</v>
          </cell>
          <cell r="B555">
            <v>181142</v>
          </cell>
          <cell r="C555">
            <v>43945</v>
          </cell>
          <cell r="D555" t="str">
            <v>HEPARINA 5.000UI SC 0,25ML AMPOLA</v>
          </cell>
          <cell r="E555">
            <v>750</v>
          </cell>
          <cell r="F555">
            <v>4.1900000000000004</v>
          </cell>
          <cell r="G555">
            <v>3142.5000000000005</v>
          </cell>
          <cell r="H555" t="str">
            <v>CRISTALIA</v>
          </cell>
        </row>
        <row r="556">
          <cell r="A556">
            <v>2602344</v>
          </cell>
          <cell r="B556">
            <v>181142</v>
          </cell>
          <cell r="C556">
            <v>43950</v>
          </cell>
          <cell r="D556" t="str">
            <v>HEPARINA 5.000UI SC 0,25ML AMPOLA</v>
          </cell>
          <cell r="E556">
            <v>225</v>
          </cell>
          <cell r="F556">
            <v>4.1900000000000004</v>
          </cell>
          <cell r="G556">
            <v>942.75000000000011</v>
          </cell>
          <cell r="H556" t="str">
            <v>CRISTALIA</v>
          </cell>
        </row>
        <row r="557">
          <cell r="A557">
            <v>432876</v>
          </cell>
          <cell r="B557">
            <v>181131</v>
          </cell>
          <cell r="C557">
            <v>43945</v>
          </cell>
          <cell r="D557" t="str">
            <v>HEPARINA 5.000UI/ML 5ML FA</v>
          </cell>
          <cell r="E557">
            <v>350</v>
          </cell>
          <cell r="F557">
            <v>21.693999999999999</v>
          </cell>
          <cell r="G557">
            <v>7592.9</v>
          </cell>
          <cell r="H557" t="str">
            <v>SUPERMED</v>
          </cell>
        </row>
        <row r="558">
          <cell r="A558">
            <v>961324</v>
          </cell>
          <cell r="B558">
            <v>239</v>
          </cell>
          <cell r="C558">
            <v>43945</v>
          </cell>
          <cell r="D558" t="str">
            <v>DIALISADOR CAPILAR FX 100 A 2.2M</v>
          </cell>
          <cell r="E558">
            <v>216</v>
          </cell>
          <cell r="F558">
            <v>29</v>
          </cell>
          <cell r="G558">
            <v>6264</v>
          </cell>
          <cell r="H558" t="str">
            <v>BAXTER</v>
          </cell>
        </row>
        <row r="559">
          <cell r="A559">
            <v>16884</v>
          </cell>
          <cell r="B559">
            <v>300</v>
          </cell>
          <cell r="C559">
            <v>43957</v>
          </cell>
          <cell r="D559" t="str">
            <v>TURBANTE/TOUCA DESCARTAVEL C/ ELASTICO</v>
          </cell>
          <cell r="E559">
            <v>11000</v>
          </cell>
          <cell r="F559">
            <v>9.8000000000000004E-2</v>
          </cell>
          <cell r="G559">
            <v>1078</v>
          </cell>
          <cell r="H559" t="str">
            <v>aliança</v>
          </cell>
        </row>
        <row r="560">
          <cell r="A560">
            <v>2604101</v>
          </cell>
          <cell r="B560">
            <v>181142</v>
          </cell>
          <cell r="C560">
            <v>43956</v>
          </cell>
          <cell r="D560" t="str">
            <v>HEPARINA 5.000UI SC 0,25ML AMPOLA</v>
          </cell>
          <cell r="E560">
            <v>450</v>
          </cell>
          <cell r="F560">
            <v>4.1900000000000004</v>
          </cell>
          <cell r="G560">
            <v>1885.5000000000002</v>
          </cell>
          <cell r="H560" t="str">
            <v>cristalia</v>
          </cell>
        </row>
        <row r="561">
          <cell r="A561">
            <v>2608443</v>
          </cell>
          <cell r="B561">
            <v>181142</v>
          </cell>
          <cell r="C561">
            <v>43959</v>
          </cell>
          <cell r="D561" t="str">
            <v>HEPARINA 5.000UI SC 0,25ML AMPOLA</v>
          </cell>
          <cell r="E561">
            <v>1250</v>
          </cell>
          <cell r="F561">
            <v>4.1900000000000004</v>
          </cell>
          <cell r="G561">
            <v>5237.5000000000009</v>
          </cell>
          <cell r="H561" t="str">
            <v>cristalia</v>
          </cell>
        </row>
        <row r="562">
          <cell r="A562">
            <v>2605290</v>
          </cell>
          <cell r="B562">
            <v>181131</v>
          </cell>
          <cell r="C562">
            <v>43958</v>
          </cell>
          <cell r="D562" t="str">
            <v>HEPARINA 5.000UI/ML 5ML FA</v>
          </cell>
          <cell r="E562">
            <v>400</v>
          </cell>
          <cell r="F562">
            <v>21.6</v>
          </cell>
          <cell r="G562">
            <v>8640</v>
          </cell>
          <cell r="H562" t="str">
            <v>cristalia</v>
          </cell>
        </row>
        <row r="563">
          <cell r="A563">
            <v>16908</v>
          </cell>
          <cell r="B563">
            <v>300</v>
          </cell>
          <cell r="C563">
            <v>43964</v>
          </cell>
          <cell r="D563" t="str">
            <v>TURBANTE/TOUCA DESCARTAVEL C/ ELASTICO</v>
          </cell>
          <cell r="E563">
            <v>20000</v>
          </cell>
          <cell r="F563">
            <v>9.8000000000000004E-2</v>
          </cell>
          <cell r="G563">
            <v>1960</v>
          </cell>
          <cell r="H563" t="str">
            <v>alianca</v>
          </cell>
        </row>
        <row r="564">
          <cell r="A564">
            <v>177784</v>
          </cell>
          <cell r="B564">
            <v>992</v>
          </cell>
          <cell r="C564">
            <v>43964</v>
          </cell>
          <cell r="D564" t="str">
            <v>TEICOPLANINA 400MG FA</v>
          </cell>
          <cell r="E564">
            <v>10</v>
          </cell>
          <cell r="F564">
            <v>35</v>
          </cell>
          <cell r="G564">
            <v>350</v>
          </cell>
          <cell r="H564" t="str">
            <v>repress</v>
          </cell>
        </row>
        <row r="565">
          <cell r="A565">
            <v>1360994</v>
          </cell>
          <cell r="B565">
            <v>180499</v>
          </cell>
          <cell r="C565">
            <v>43963</v>
          </cell>
          <cell r="D565" t="str">
            <v>PROPOFOL 10MG/ML 20ML FA</v>
          </cell>
          <cell r="E565">
            <v>3000</v>
          </cell>
          <cell r="F565">
            <v>5</v>
          </cell>
          <cell r="G565">
            <v>15000</v>
          </cell>
          <cell r="H565" t="str">
            <v>fresenius</v>
          </cell>
        </row>
        <row r="566">
          <cell r="A566">
            <v>1738</v>
          </cell>
          <cell r="B566">
            <v>181389</v>
          </cell>
          <cell r="C566">
            <v>43962</v>
          </cell>
          <cell r="D566" t="str">
            <v>CIRCUITO COMPLETO INTER 5 ADULTO</v>
          </cell>
          <cell r="E566">
            <v>5</v>
          </cell>
          <cell r="F566">
            <v>540</v>
          </cell>
          <cell r="G566">
            <v>2700</v>
          </cell>
          <cell r="H566" t="str">
            <v>BRASMED</v>
          </cell>
        </row>
        <row r="567">
          <cell r="A567">
            <v>1372998</v>
          </cell>
          <cell r="B567">
            <v>180499</v>
          </cell>
          <cell r="C567" t="str">
            <v>28/05/2020</v>
          </cell>
          <cell r="D567" t="str">
            <v>PROPOFOL 10MG/ML 20ML FA</v>
          </cell>
          <cell r="E567">
            <v>2700</v>
          </cell>
          <cell r="F567" t="str">
            <v>5,0000</v>
          </cell>
          <cell r="G567">
            <v>13500</v>
          </cell>
          <cell r="H567" t="str">
            <v>FRESENIUS KABI BRASIL LTDA</v>
          </cell>
        </row>
        <row r="568">
          <cell r="A568">
            <v>182299</v>
          </cell>
          <cell r="B568">
            <v>180662</v>
          </cell>
          <cell r="C568" t="str">
            <v>03/06/2020</v>
          </cell>
          <cell r="D568" t="str">
            <v>MASCARA DESCARTAVEL COM TIRA E CLIPS</v>
          </cell>
          <cell r="E568">
            <v>15000</v>
          </cell>
          <cell r="F568" t="str">
            <v>2,3000</v>
          </cell>
          <cell r="G568">
            <v>34500</v>
          </cell>
          <cell r="H568" t="str">
            <v>MEDI HOUSE IND E COM PROD CI</v>
          </cell>
        </row>
        <row r="569">
          <cell r="A569">
            <v>2616955</v>
          </cell>
          <cell r="B569">
            <v>181142</v>
          </cell>
          <cell r="C569" t="str">
            <v>19/05/2020</v>
          </cell>
          <cell r="D569" t="str">
            <v>HEPARINA 5.000UI SC 0,25ML AMPOLA</v>
          </cell>
          <cell r="E569">
            <v>525</v>
          </cell>
          <cell r="F569" t="str">
            <v>4,1900</v>
          </cell>
          <cell r="G569">
            <v>2199.75</v>
          </cell>
          <cell r="H569" t="str">
            <v xml:space="preserve">CRISTALIA PRODUTOS QUIMICOS </v>
          </cell>
        </row>
        <row r="570">
          <cell r="A570">
            <v>2625928</v>
          </cell>
          <cell r="B570">
            <v>181142</v>
          </cell>
          <cell r="C570" t="str">
            <v>01/06/2020</v>
          </cell>
          <cell r="D570" t="str">
            <v>HEPARINA 5.000UI SC 0,25ML AMPOLA</v>
          </cell>
          <cell r="E570">
            <v>1100</v>
          </cell>
          <cell r="F570" t="str">
            <v>4,1900</v>
          </cell>
          <cell r="G570">
            <v>4609</v>
          </cell>
          <cell r="H570" t="str">
            <v xml:space="preserve">CRISTALIA PRODUTOS QUIMICOS </v>
          </cell>
        </row>
        <row r="571">
          <cell r="A571">
            <v>969072</v>
          </cell>
          <cell r="B571">
            <v>239</v>
          </cell>
          <cell r="C571" t="str">
            <v>20/05/2020</v>
          </cell>
          <cell r="D571" t="str">
            <v>DIALISADOR CAPILAR FX 100 A 2.2M</v>
          </cell>
          <cell r="E571">
            <v>192</v>
          </cell>
          <cell r="F571" t="str">
            <v>29,0000</v>
          </cell>
          <cell r="G571">
            <v>5568</v>
          </cell>
          <cell r="H571" t="str">
            <v>BAXTER HOSPITALAR LTDA</v>
          </cell>
        </row>
        <row r="572">
          <cell r="A572">
            <v>6772</v>
          </cell>
          <cell r="B572">
            <v>399</v>
          </cell>
          <cell r="C572" t="str">
            <v>03/06/2020</v>
          </cell>
          <cell r="D572" t="str">
            <v>FILTRO CIRC RESPIRADO ECO MAXI 4333/761 PUBA HMEF BRANCO GVS</v>
          </cell>
          <cell r="E572">
            <v>500</v>
          </cell>
          <cell r="F572" t="str">
            <v>8,9000</v>
          </cell>
          <cell r="G572">
            <v>4450</v>
          </cell>
          <cell r="H572" t="str">
            <v>BIO INFINITY TECNOLOGIA HOSPI</v>
          </cell>
        </row>
        <row r="573">
          <cell r="A573">
            <v>232083</v>
          </cell>
          <cell r="B573">
            <v>434</v>
          </cell>
          <cell r="C573" t="str">
            <v>18/05/2020</v>
          </cell>
          <cell r="D573" t="str">
            <v>AZITROMICINA 500MG COMPRIMIDO</v>
          </cell>
          <cell r="E573">
            <v>660</v>
          </cell>
          <cell r="F573" t="str">
            <v>1,8180</v>
          </cell>
          <cell r="G573">
            <v>1199.8800000000001</v>
          </cell>
          <cell r="H573" t="str">
            <v>GENESIO A MENDES E CIA LTDA</v>
          </cell>
        </row>
        <row r="574">
          <cell r="A574">
            <v>32361</v>
          </cell>
          <cell r="B574">
            <v>456</v>
          </cell>
          <cell r="C574" t="str">
            <v>22/05/2020</v>
          </cell>
          <cell r="D574" t="str">
            <v>FUROSEMIDA 10MG/ML 2ML AMPOLA</v>
          </cell>
          <cell r="E574">
            <v>1500</v>
          </cell>
          <cell r="F574" t="str">
            <v>0,4620</v>
          </cell>
          <cell r="G574">
            <v>693</v>
          </cell>
          <cell r="H574" t="str">
            <v>ATIVA COMERCIAL HOSPITALAR L</v>
          </cell>
        </row>
        <row r="575">
          <cell r="A575">
            <v>87920</v>
          </cell>
          <cell r="B575">
            <v>456</v>
          </cell>
          <cell r="C575" t="str">
            <v>04/06/2020</v>
          </cell>
          <cell r="D575" t="str">
            <v>FUROSEMIDA 10MG/ML 2ML AMPOLA</v>
          </cell>
          <cell r="E575">
            <v>2000</v>
          </cell>
          <cell r="F575" t="str">
            <v>0,4500</v>
          </cell>
          <cell r="G575">
            <v>900</v>
          </cell>
          <cell r="H575" t="str">
            <v>ASTRA FARMA COMERCIO DE MA</v>
          </cell>
        </row>
        <row r="576">
          <cell r="A576">
            <v>416633</v>
          </cell>
          <cell r="B576">
            <v>621</v>
          </cell>
          <cell r="C576" t="str">
            <v>19/05/2020</v>
          </cell>
          <cell r="D576" t="str">
            <v>MIDAZOLAM 5MG/ML AMPOLA 10ML</v>
          </cell>
          <cell r="E576">
            <v>650</v>
          </cell>
          <cell r="F576" t="str">
            <v>2,6400</v>
          </cell>
          <cell r="G576">
            <v>1716</v>
          </cell>
          <cell r="H576" t="str">
            <v xml:space="preserve">UNIAO QUIMICA FARMACEUTICA </v>
          </cell>
        </row>
        <row r="577">
          <cell r="A577">
            <v>178249</v>
          </cell>
          <cell r="B577">
            <v>992</v>
          </cell>
          <cell r="C577" t="str">
            <v>22/05/2020</v>
          </cell>
          <cell r="D577" t="str">
            <v>TEICOPLANINA 400MG FA</v>
          </cell>
          <cell r="E577">
            <v>9</v>
          </cell>
          <cell r="F577" t="str">
            <v>35,0000</v>
          </cell>
          <cell r="G577">
            <v>315</v>
          </cell>
          <cell r="H577" t="str">
            <v>REPRESS DISTRIBUIDORA LTDA</v>
          </cell>
        </row>
        <row r="578">
          <cell r="A578">
            <v>178249</v>
          </cell>
          <cell r="B578">
            <v>992</v>
          </cell>
          <cell r="C578" t="str">
            <v>22/05/2020</v>
          </cell>
          <cell r="D578" t="str">
            <v>TEICOPLANINA 400MG FA</v>
          </cell>
          <cell r="E578">
            <v>1</v>
          </cell>
          <cell r="F578" t="str">
            <v>35,0000</v>
          </cell>
          <cell r="G578">
            <v>35</v>
          </cell>
          <cell r="H578" t="str">
            <v>REPRESS DISTRIBUIDORA LTDA</v>
          </cell>
        </row>
        <row r="579">
          <cell r="A579">
            <v>178965</v>
          </cell>
          <cell r="B579">
            <v>992</v>
          </cell>
          <cell r="C579" t="str">
            <v>05/06/2020</v>
          </cell>
          <cell r="D579" t="str">
            <v>TEICOPLANINA 400MG FA</v>
          </cell>
          <cell r="E579">
            <v>5</v>
          </cell>
          <cell r="F579" t="str">
            <v>35,0000</v>
          </cell>
          <cell r="G579">
            <v>175</v>
          </cell>
          <cell r="H579" t="str">
            <v>REPRESS DISTRIBUIDORA LTDA</v>
          </cell>
        </row>
        <row r="580">
          <cell r="A580">
            <v>262946</v>
          </cell>
          <cell r="B580" t="str">
            <v>10/06/2020</v>
          </cell>
          <cell r="C580" t="str">
            <v>181131 - HEPARINA 5.000UI/ML 5ML FA</v>
          </cell>
          <cell r="D580">
            <v>350</v>
          </cell>
          <cell r="E580" t="str">
            <v>FA C/ 25000UI</v>
          </cell>
          <cell r="F580">
            <v>22.3948</v>
          </cell>
          <cell r="G580">
            <v>7838.18</v>
          </cell>
          <cell r="H580" t="str">
            <v>GENESIO A MENDES E CIA LTDA</v>
          </cell>
        </row>
        <row r="581">
          <cell r="A581">
            <v>2635225</v>
          </cell>
          <cell r="B581" t="str">
            <v>11/06/2020</v>
          </cell>
          <cell r="C581" t="str">
            <v>181142 - HEPARINA 5.000UI SC 0,25ML AMPOLA</v>
          </cell>
          <cell r="D581">
            <v>750</v>
          </cell>
          <cell r="E581" t="str">
            <v>AMPOLA</v>
          </cell>
          <cell r="F581">
            <v>4.1900000000000004</v>
          </cell>
          <cell r="G581">
            <v>3142.5</v>
          </cell>
          <cell r="H581" t="str">
            <v xml:space="preserve">CRISTALIA PRODUTOS QUIMICOS </v>
          </cell>
        </row>
        <row r="582">
          <cell r="A582">
            <v>2636544</v>
          </cell>
          <cell r="B582" t="str">
            <v>11/06/2020</v>
          </cell>
          <cell r="C582" t="str">
            <v>442 - ATRACURIO 10MG/ML AMPOLA 5ML</v>
          </cell>
          <cell r="D582">
            <v>600</v>
          </cell>
          <cell r="E582" t="str">
            <v>AMP C/50MG</v>
          </cell>
          <cell r="F582">
            <v>10.7</v>
          </cell>
          <cell r="G582">
            <v>6420</v>
          </cell>
          <cell r="H582" t="str">
            <v xml:space="preserve">CRISTALIA PRODUTOS QUIMICOS </v>
          </cell>
        </row>
        <row r="583">
          <cell r="A583">
            <v>2636252</v>
          </cell>
          <cell r="B583" t="str">
            <v>12/06/2020</v>
          </cell>
          <cell r="C583" t="str">
            <v>181142 - HEPARINA 5.000UI SC 0,25ML AMPOLA</v>
          </cell>
          <cell r="D583">
            <v>175</v>
          </cell>
          <cell r="E583" t="str">
            <v>AMPOLA</v>
          </cell>
          <cell r="F583">
            <v>4.1900000000000004</v>
          </cell>
          <cell r="G583">
            <v>733.25</v>
          </cell>
          <cell r="H583" t="str">
            <v xml:space="preserve">CRISTALIA PRODUTOS QUIMICOS </v>
          </cell>
        </row>
        <row r="584">
          <cell r="A584">
            <v>179411</v>
          </cell>
          <cell r="B584" t="str">
            <v>15/06/2020</v>
          </cell>
          <cell r="C584" t="str">
            <v>992 - TEICOPLANINA 400MG FA</v>
          </cell>
          <cell r="D584">
            <v>15</v>
          </cell>
          <cell r="E584" t="str">
            <v>FA C/400MG</v>
          </cell>
          <cell r="F584">
            <v>35</v>
          </cell>
          <cell r="G584">
            <v>525</v>
          </cell>
          <cell r="H584" t="str">
            <v>REPRESS DISTRIBUIDORA LTDA</v>
          </cell>
        </row>
        <row r="585">
          <cell r="A585">
            <v>1397493</v>
          </cell>
          <cell r="B585" t="str">
            <v>18/06/2020</v>
          </cell>
          <cell r="C585" t="str">
            <v>180499 - PROPOFOL 10MG/ML 20ML FA</v>
          </cell>
          <cell r="D585">
            <v>3000</v>
          </cell>
          <cell r="E585" t="str">
            <v>FRASCO/AMPOLA</v>
          </cell>
          <cell r="F585">
            <v>5</v>
          </cell>
          <cell r="G585">
            <v>15000</v>
          </cell>
          <cell r="H585" t="str">
            <v>FRESENIUS KABI BRASIL LTDA</v>
          </cell>
        </row>
        <row r="586">
          <cell r="A586">
            <v>445426</v>
          </cell>
          <cell r="B586" t="str">
            <v>18/06/2020</v>
          </cell>
          <cell r="C586" t="str">
            <v>300 - TURBANTE/TOUCA DESCARTAVEL C/ ELASTICO</v>
          </cell>
          <cell r="D586">
            <v>20000</v>
          </cell>
          <cell r="E586" t="str">
            <v>UNIDADE</v>
          </cell>
          <cell r="F586">
            <v>0.13700000000000001</v>
          </cell>
          <cell r="G586">
            <v>2740</v>
          </cell>
          <cell r="H586" t="str">
            <v>SUPERMED COM E IMP PROD ME</v>
          </cell>
        </row>
        <row r="587">
          <cell r="A587">
            <v>5958</v>
          </cell>
          <cell r="B587" t="str">
            <v>19/06/2020</v>
          </cell>
          <cell r="C587" t="str">
            <v>180658 - LUVA PROCEDIMENTO LATEX C/ PO MEDIA (M)</v>
          </cell>
          <cell r="D587">
            <v>1600</v>
          </cell>
          <cell r="E587" t="str">
            <v>CAIXA</v>
          </cell>
          <cell r="F587">
            <v>34.9</v>
          </cell>
          <cell r="G587">
            <v>55840</v>
          </cell>
          <cell r="H587" t="str">
            <v>NEWCARE COM DE MAT CIR E HO</v>
          </cell>
        </row>
        <row r="588">
          <cell r="A588">
            <v>5958</v>
          </cell>
          <cell r="B588" t="str">
            <v>19/06/2020</v>
          </cell>
          <cell r="C588" t="str">
            <v xml:space="preserve">180660 - LUVA PROCEDIMENTO </v>
          </cell>
          <cell r="D588">
            <v>1000</v>
          </cell>
          <cell r="E588" t="str">
            <v>CAIXA</v>
          </cell>
          <cell r="F588">
            <v>34.9</v>
          </cell>
          <cell r="G588">
            <v>34900</v>
          </cell>
          <cell r="H588" t="str">
            <v>NEWCARE COM DE MAT CIR E HO</v>
          </cell>
        </row>
        <row r="589">
          <cell r="A589">
            <v>7414</v>
          </cell>
          <cell r="B589" t="str">
            <v>22/06/2020</v>
          </cell>
          <cell r="C589" t="str">
            <v>239 - DIALISADOR CAPILAR FX 100 A 2.2M</v>
          </cell>
          <cell r="D589">
            <v>120</v>
          </cell>
          <cell r="E589" t="str">
            <v>UNIDADE</v>
          </cell>
          <cell r="F589">
            <v>29</v>
          </cell>
          <cell r="G589">
            <v>3480</v>
          </cell>
          <cell r="H589" t="str">
            <v>BAXTER HOSPITALAR LTDA</v>
          </cell>
        </row>
        <row r="590">
          <cell r="A590">
            <v>26233</v>
          </cell>
          <cell r="B590" t="str">
            <v>23/06/2020</v>
          </cell>
          <cell r="C590" t="str">
            <v xml:space="preserve">181336 - MASCARA BICO DE PATO PFR95-170 - MODELOS N95 - PFF2 </v>
          </cell>
          <cell r="D590">
            <v>500</v>
          </cell>
          <cell r="E590" t="str">
            <v>UNIDADE</v>
          </cell>
          <cell r="F590">
            <v>2.0196999999999998</v>
          </cell>
          <cell r="G590">
            <v>1009.85</v>
          </cell>
          <cell r="H590" t="str">
            <v>MEDICAMENTAL HOSPITALAR LT</v>
          </cell>
        </row>
        <row r="591">
          <cell r="A591">
            <v>1104593</v>
          </cell>
          <cell r="B591" t="str">
            <v>24/06/2020</v>
          </cell>
          <cell r="C591" t="str">
            <v>434 - AZITROMICINA 500MG COMPRIMIDO</v>
          </cell>
          <cell r="D591">
            <v>600</v>
          </cell>
          <cell r="E591" t="str">
            <v>COMPRIMIDO.</v>
          </cell>
          <cell r="F591">
            <v>3.2</v>
          </cell>
          <cell r="G591">
            <v>1920</v>
          </cell>
          <cell r="H591" t="str">
            <v>DUPATRI HOSPITALAR COM IMPO</v>
          </cell>
        </row>
        <row r="592">
          <cell r="A592">
            <v>180098</v>
          </cell>
          <cell r="B592" t="str">
            <v>24/06/2020</v>
          </cell>
          <cell r="C592" t="str">
            <v>992 - TEICOPLANINA 400MG FA</v>
          </cell>
          <cell r="D592">
            <v>20</v>
          </cell>
          <cell r="E592" t="str">
            <v>FA C/400MG</v>
          </cell>
          <cell r="F592">
            <v>35</v>
          </cell>
          <cell r="G592">
            <v>700</v>
          </cell>
          <cell r="H592" t="str">
            <v>REPRESS DISTRIBUIDORA LTDA</v>
          </cell>
        </row>
        <row r="593">
          <cell r="A593">
            <v>1009079</v>
          </cell>
          <cell r="B593" t="str">
            <v>25/06/2020</v>
          </cell>
          <cell r="C593" t="str">
            <v xml:space="preserve">181336 - MASCARA BICO DE PATO PFR95-170 - MODELOS N95 - PFF2 </v>
          </cell>
          <cell r="D593">
            <v>990</v>
          </cell>
          <cell r="E593" t="str">
            <v>UNIDADE</v>
          </cell>
          <cell r="F593">
            <v>3.3111999999999999</v>
          </cell>
          <cell r="G593">
            <v>3278.09</v>
          </cell>
          <cell r="H593" t="str">
            <v>CBS MEDICO CIENTIFICA COM RE</v>
          </cell>
        </row>
        <row r="594">
          <cell r="A594">
            <v>1405290</v>
          </cell>
          <cell r="B594" t="str">
            <v>26/06/2020</v>
          </cell>
          <cell r="C594" t="str">
            <v>180499 - PROPOFOL 10MG/ML 20ML FA</v>
          </cell>
          <cell r="D594">
            <v>1000</v>
          </cell>
          <cell r="E594" t="str">
            <v>FRASCO/AMPOLA</v>
          </cell>
          <cell r="F594">
            <v>5</v>
          </cell>
          <cell r="G594">
            <v>5000</v>
          </cell>
          <cell r="H594" t="str">
            <v>FRESENIUS KABI BRASIL LTDA</v>
          </cell>
        </row>
        <row r="595">
          <cell r="A595">
            <v>180348</v>
          </cell>
          <cell r="B595" t="str">
            <v>29/06/2020</v>
          </cell>
          <cell r="C595" t="str">
            <v>992 - TEICOPLANINA 400MG FA</v>
          </cell>
          <cell r="D595">
            <v>10</v>
          </cell>
          <cell r="E595" t="str">
            <v>FA C/400MG</v>
          </cell>
          <cell r="F595">
            <v>35</v>
          </cell>
          <cell r="G595">
            <v>350</v>
          </cell>
          <cell r="H595" t="str">
            <v>REPRESS DISTRIBUIDORA LTDA</v>
          </cell>
        </row>
        <row r="596">
          <cell r="A596">
            <v>1314570</v>
          </cell>
          <cell r="B596" t="str">
            <v>30/06/2020</v>
          </cell>
          <cell r="C596" t="str">
            <v>621 - MIDAZOLAM 5MG/ML AMPOLA 10ML</v>
          </cell>
          <cell r="D596">
            <v>600</v>
          </cell>
          <cell r="E596" t="str">
            <v>AMP C/50MG</v>
          </cell>
          <cell r="F596">
            <v>20</v>
          </cell>
          <cell r="G596">
            <v>12000</v>
          </cell>
          <cell r="H596" t="str">
            <v>COMERCIAL CIRURGICA RIOCLAR</v>
          </cell>
        </row>
        <row r="597">
          <cell r="A597">
            <v>94260</v>
          </cell>
          <cell r="B597" t="str">
            <v>01/07/2020</v>
          </cell>
          <cell r="C597" t="str">
            <v>456 - FUROSEMIDA 10MG/ML 2ML AMPOLA</v>
          </cell>
          <cell r="D597">
            <v>2000</v>
          </cell>
          <cell r="E597" t="str">
            <v>AMP C/20MG</v>
          </cell>
          <cell r="F597">
            <v>0.54069999999999996</v>
          </cell>
          <cell r="G597">
            <v>1081.4000000000001</v>
          </cell>
          <cell r="H597" t="str">
            <v>SUPERMED COMERCIO E IMPORT</v>
          </cell>
        </row>
        <row r="598">
          <cell r="A598">
            <v>12349</v>
          </cell>
          <cell r="B598" t="str">
            <v>03/07/2020</v>
          </cell>
          <cell r="C598" t="str">
            <v>181337 - SOLUCAO ALCOOLICA PARA MAOS (RIOCARE FOAM) 1 LITRO</v>
          </cell>
          <cell r="D598">
            <v>360</v>
          </cell>
          <cell r="E598" t="str">
            <v>UNIDADE</v>
          </cell>
          <cell r="F598">
            <v>65.540000000000006</v>
          </cell>
          <cell r="G598">
            <v>23594.400000000001</v>
          </cell>
          <cell r="H598" t="str">
            <v>LUIMED COM DE PROD HOSPITAL</v>
          </cell>
        </row>
        <row r="599">
          <cell r="A599">
            <v>2418</v>
          </cell>
          <cell r="B599" t="str">
            <v>03/07/2020</v>
          </cell>
          <cell r="C599" t="str">
            <v>300 - TURBANTE/TOUCA DESCARTAVEL C/ ELASTICO</v>
          </cell>
          <cell r="D599">
            <v>20000</v>
          </cell>
          <cell r="E599" t="str">
            <v>UNIDADE</v>
          </cell>
          <cell r="F599">
            <v>0.11260000000000001</v>
          </cell>
          <cell r="G599">
            <v>2252</v>
          </cell>
          <cell r="H599" t="str">
            <v>NACIONAL COMERCIAL HOSPITAL</v>
          </cell>
        </row>
        <row r="600">
          <cell r="A600">
            <v>2658969</v>
          </cell>
          <cell r="B600" t="str">
            <v>07/07/2020</v>
          </cell>
          <cell r="C600" t="str">
            <v>181142 - HEPARINA 5.000UI SC 0,25ML AMPOLA</v>
          </cell>
          <cell r="D600">
            <v>500</v>
          </cell>
          <cell r="E600" t="str">
            <v>AMPOLA</v>
          </cell>
          <cell r="F600">
            <v>4.1900000000000004</v>
          </cell>
          <cell r="G600">
            <v>2095</v>
          </cell>
          <cell r="H600" t="str">
            <v xml:space="preserve">CRISTALIA PRODUTOS QUIMICOS </v>
          </cell>
        </row>
        <row r="601">
          <cell r="A601">
            <v>52379</v>
          </cell>
          <cell r="B601" t="str">
            <v>07/07/2020</v>
          </cell>
          <cell r="C601" t="str">
            <v>184260 - KIT SWAB COLETA COVID-19/H1N1 - 3 HASTE + 1 TUBO FALCON</v>
          </cell>
          <cell r="D601">
            <v>200</v>
          </cell>
          <cell r="E601" t="str">
            <v>UNIDADE</v>
          </cell>
          <cell r="F601">
            <v>36</v>
          </cell>
          <cell r="G601">
            <v>7200</v>
          </cell>
          <cell r="H601" t="str">
            <v>MASTER DIAGNOSTICA PROD LA</v>
          </cell>
        </row>
        <row r="602">
          <cell r="A602">
            <v>1412446</v>
          </cell>
          <cell r="B602" t="str">
            <v>08/07/2020</v>
          </cell>
          <cell r="C602" t="str">
            <v>180499 - PROPOFOL 10MG/ML 20ML FA</v>
          </cell>
          <cell r="D602">
            <v>2000</v>
          </cell>
          <cell r="E602" t="str">
            <v>FRASCO/AMPOLA</v>
          </cell>
          <cell r="F602">
            <v>5</v>
          </cell>
          <cell r="G602">
            <v>10000</v>
          </cell>
          <cell r="H602" t="str">
            <v>FRESENIUS KABI BRASIL LTDA</v>
          </cell>
        </row>
        <row r="603">
          <cell r="A603">
            <v>1319445</v>
          </cell>
          <cell r="B603" t="str">
            <v>10/07/2020</v>
          </cell>
          <cell r="C603" t="str">
            <v>621 - MIDAZOLAM 5MG/ML AMPOLA 10ML</v>
          </cell>
          <cell r="D603">
            <v>500</v>
          </cell>
          <cell r="E603" t="str">
            <v>AMP C/50MG</v>
          </cell>
          <cell r="F603">
            <v>20</v>
          </cell>
          <cell r="G603">
            <v>10000</v>
          </cell>
          <cell r="H603" t="str">
            <v>COMERCIAL CIRURGICA RIOCLAR</v>
          </cell>
        </row>
        <row r="604">
          <cell r="A604">
            <v>181057</v>
          </cell>
          <cell r="B604" t="str">
            <v>10/07/2020</v>
          </cell>
          <cell r="C604" t="str">
            <v>992 - TEICOPLANINA 400MG FA</v>
          </cell>
          <cell r="D604">
            <v>35</v>
          </cell>
          <cell r="E604" t="str">
            <v>FA C/400MG</v>
          </cell>
          <cell r="F604">
            <v>35</v>
          </cell>
          <cell r="G604">
            <v>1225</v>
          </cell>
          <cell r="H604" t="str">
            <v>REPRESS DISTRIBUIDORA LTDA</v>
          </cell>
        </row>
        <row r="605">
          <cell r="A605">
            <v>150580</v>
          </cell>
          <cell r="B605" t="str">
            <v>13/07/2020</v>
          </cell>
          <cell r="C605" t="str">
            <v>399 - FILTRO CIRC RESPIRADO ECO MAXI 4333/761 PUBA HMEF BRANCO GVS</v>
          </cell>
          <cell r="D605">
            <v>400</v>
          </cell>
          <cell r="E605" t="str">
            <v>UNIDADE</v>
          </cell>
          <cell r="F605">
            <v>5.9</v>
          </cell>
          <cell r="G605">
            <v>2360</v>
          </cell>
          <cell r="H605" t="str">
            <v>SOMA SP PRODUTOS HOSPITALA</v>
          </cell>
        </row>
        <row r="608">
          <cell r="G608">
            <v>314073.28000000003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611"/>
  <sheetViews>
    <sheetView showGridLines="0" topLeftCell="A568" workbookViewId="0">
      <selection activeCell="F585" sqref="F585"/>
    </sheetView>
  </sheetViews>
  <sheetFormatPr defaultRowHeight="15" x14ac:dyDescent="0.25"/>
  <cols>
    <col min="1" max="1" width="8" style="18" bestFit="1" customWidth="1"/>
    <col min="2" max="2" width="9" style="18" bestFit="1" customWidth="1"/>
    <col min="3" max="3" width="46" style="19" bestFit="1" customWidth="1"/>
    <col min="4" max="4" width="9.140625" style="20" bestFit="1" customWidth="1"/>
    <col min="5" max="5" width="11" style="33" customWidth="1"/>
    <col min="6" max="6" width="10.140625" style="21" customWidth="1"/>
    <col min="7" max="7" width="15" style="21" customWidth="1"/>
    <col min="8" max="8" width="57.7109375" style="19" customWidth="1"/>
    <col min="9" max="9" width="19.5703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2" t="s">
        <v>3</v>
      </c>
      <c r="E1" s="30" t="s">
        <v>4</v>
      </c>
      <c r="F1" s="3" t="s">
        <v>5</v>
      </c>
      <c r="G1" s="3" t="s">
        <v>6</v>
      </c>
      <c r="H1" s="4" t="s">
        <v>7</v>
      </c>
      <c r="I1" s="5" t="s">
        <v>8</v>
      </c>
    </row>
    <row r="2" spans="1:9" x14ac:dyDescent="0.25">
      <c r="A2" s="6">
        <v>11565</v>
      </c>
      <c r="B2" s="7" t="s">
        <v>9</v>
      </c>
      <c r="C2" s="8" t="s">
        <v>10</v>
      </c>
      <c r="D2" s="9">
        <v>30</v>
      </c>
      <c r="E2" s="32" t="s">
        <v>11</v>
      </c>
      <c r="F2" s="10">
        <v>65.540000000000006</v>
      </c>
      <c r="G2" s="10">
        <v>1966.2</v>
      </c>
      <c r="H2" s="8" t="s">
        <v>12</v>
      </c>
      <c r="I2">
        <f>VLOOKUP(A2,[1]WAGNER!A:H,1,0)</f>
        <v>11565</v>
      </c>
    </row>
    <row r="3" spans="1:9" x14ac:dyDescent="0.25">
      <c r="A3" s="6">
        <v>11565</v>
      </c>
      <c r="B3" s="7" t="s">
        <v>9</v>
      </c>
      <c r="C3" s="8" t="s">
        <v>13</v>
      </c>
      <c r="D3" s="9">
        <v>12</v>
      </c>
      <c r="E3" s="32" t="s">
        <v>11</v>
      </c>
      <c r="F3" s="10">
        <v>21.83</v>
      </c>
      <c r="G3" s="10">
        <v>261.95999999999998</v>
      </c>
      <c r="H3" s="8" t="s">
        <v>12</v>
      </c>
      <c r="I3">
        <f>VLOOKUP(A3,[1]WAGNER!A:H,1,0)</f>
        <v>11565</v>
      </c>
    </row>
    <row r="4" spans="1:9" x14ac:dyDescent="0.25">
      <c r="A4" s="6">
        <v>11582</v>
      </c>
      <c r="B4" s="7" t="s">
        <v>14</v>
      </c>
      <c r="C4" s="8" t="s">
        <v>15</v>
      </c>
      <c r="D4" s="9">
        <v>240</v>
      </c>
      <c r="E4" s="32" t="s">
        <v>11</v>
      </c>
      <c r="F4" s="10">
        <v>1.21</v>
      </c>
      <c r="G4" s="10">
        <v>290.39999999999998</v>
      </c>
      <c r="H4" s="8" t="s">
        <v>12</v>
      </c>
      <c r="I4" t="e">
        <f>VLOOKUP(A4,[1]WAGNER!A:H,1,0)</f>
        <v>#N/A</v>
      </c>
    </row>
    <row r="5" spans="1:9" x14ac:dyDescent="0.25">
      <c r="A5" s="6">
        <v>2037704</v>
      </c>
      <c r="B5" s="7" t="s">
        <v>16</v>
      </c>
      <c r="C5" s="8" t="s">
        <v>17</v>
      </c>
      <c r="D5" s="9">
        <v>60</v>
      </c>
      <c r="E5" s="32" t="s">
        <v>11</v>
      </c>
      <c r="F5" s="10">
        <v>0.5</v>
      </c>
      <c r="G5" s="10">
        <v>30</v>
      </c>
      <c r="H5" s="8" t="s">
        <v>18</v>
      </c>
      <c r="I5" t="e">
        <f>VLOOKUP(A5,[1]WAGNER!A:H,1,0)</f>
        <v>#N/A</v>
      </c>
    </row>
    <row r="6" spans="1:9" x14ac:dyDescent="0.25">
      <c r="A6" s="6">
        <v>3372</v>
      </c>
      <c r="B6" s="7" t="s">
        <v>16</v>
      </c>
      <c r="C6" s="8" t="s">
        <v>19</v>
      </c>
      <c r="D6" s="9">
        <v>150</v>
      </c>
      <c r="E6" s="32" t="s">
        <v>11</v>
      </c>
      <c r="F6" s="10">
        <v>1.05</v>
      </c>
      <c r="G6" s="10">
        <v>157.5</v>
      </c>
      <c r="H6" s="8" t="s">
        <v>20</v>
      </c>
      <c r="I6">
        <f>VLOOKUP(A6,[1]WAGNER!A:H,1,0)</f>
        <v>3372</v>
      </c>
    </row>
    <row r="7" spans="1:9" x14ac:dyDescent="0.25">
      <c r="A7" s="6">
        <v>3372</v>
      </c>
      <c r="B7" s="7" t="s">
        <v>16</v>
      </c>
      <c r="C7" s="8" t="s">
        <v>21</v>
      </c>
      <c r="D7" s="9">
        <v>300</v>
      </c>
      <c r="E7" s="32" t="s">
        <v>11</v>
      </c>
      <c r="F7" s="10">
        <v>5.1799999999999999E-2</v>
      </c>
      <c r="G7" s="10">
        <v>15.54</v>
      </c>
      <c r="H7" s="8" t="s">
        <v>20</v>
      </c>
      <c r="I7">
        <f>VLOOKUP(A7,[1]WAGNER!A:H,1,0)</f>
        <v>3372</v>
      </c>
    </row>
    <row r="8" spans="1:9" x14ac:dyDescent="0.25">
      <c r="A8" s="6">
        <v>142046</v>
      </c>
      <c r="B8" s="7" t="s">
        <v>22</v>
      </c>
      <c r="C8" s="8" t="s">
        <v>23</v>
      </c>
      <c r="D8" s="9">
        <v>10</v>
      </c>
      <c r="E8" s="32" t="s">
        <v>11</v>
      </c>
      <c r="F8" s="10">
        <v>18.8</v>
      </c>
      <c r="G8" s="10">
        <v>188</v>
      </c>
      <c r="H8" s="8" t="s">
        <v>24</v>
      </c>
      <c r="I8">
        <f>VLOOKUP(A8,[1]WAGNER!A:H,1,0)</f>
        <v>142046</v>
      </c>
    </row>
    <row r="9" spans="1:9" x14ac:dyDescent="0.25">
      <c r="A9" s="6">
        <v>142046</v>
      </c>
      <c r="B9" s="7" t="s">
        <v>22</v>
      </c>
      <c r="C9" s="8" t="s">
        <v>25</v>
      </c>
      <c r="D9" s="9">
        <v>40</v>
      </c>
      <c r="E9" s="32" t="s">
        <v>11</v>
      </c>
      <c r="F9" s="10">
        <v>18.8</v>
      </c>
      <c r="G9" s="10">
        <v>752</v>
      </c>
      <c r="H9" s="8" t="s">
        <v>24</v>
      </c>
      <c r="I9">
        <f>VLOOKUP(A9,[1]WAGNER!A:H,1,0)</f>
        <v>142046</v>
      </c>
    </row>
    <row r="10" spans="1:9" x14ac:dyDescent="0.25">
      <c r="A10" s="6">
        <v>1274360</v>
      </c>
      <c r="B10" s="7" t="s">
        <v>26</v>
      </c>
      <c r="C10" s="8" t="s">
        <v>15</v>
      </c>
      <c r="D10" s="9">
        <v>1008</v>
      </c>
      <c r="E10" s="32" t="s">
        <v>11</v>
      </c>
      <c r="F10" s="10">
        <v>1.1499999999999999</v>
      </c>
      <c r="G10" s="10">
        <v>1159.2</v>
      </c>
      <c r="H10" s="8" t="s">
        <v>27</v>
      </c>
      <c r="I10" t="e">
        <f>VLOOKUP(A10,[1]WAGNER!A:H,1,0)</f>
        <v>#N/A</v>
      </c>
    </row>
    <row r="11" spans="1:9" x14ac:dyDescent="0.25">
      <c r="A11" s="6">
        <v>201369</v>
      </c>
      <c r="B11" s="7" t="s">
        <v>26</v>
      </c>
      <c r="C11" s="8" t="s">
        <v>28</v>
      </c>
      <c r="D11" s="9">
        <v>5150</v>
      </c>
      <c r="E11" s="32" t="s">
        <v>11</v>
      </c>
      <c r="F11" s="10">
        <v>1</v>
      </c>
      <c r="G11" s="10">
        <v>5150</v>
      </c>
      <c r="H11" s="8" t="s">
        <v>29</v>
      </c>
      <c r="I11">
        <f>VLOOKUP(A11,[1]WAGNER!A:H,1,0)</f>
        <v>201369</v>
      </c>
    </row>
    <row r="12" spans="1:9" x14ac:dyDescent="0.25">
      <c r="A12" s="6">
        <v>426181</v>
      </c>
      <c r="B12" s="7" t="s">
        <v>30</v>
      </c>
      <c r="C12" s="8" t="s">
        <v>31</v>
      </c>
      <c r="D12" s="9">
        <v>100</v>
      </c>
      <c r="E12" s="32" t="s">
        <v>11</v>
      </c>
      <c r="F12" s="10">
        <v>39</v>
      </c>
      <c r="G12" s="10">
        <v>3900</v>
      </c>
      <c r="H12" s="8" t="s">
        <v>32</v>
      </c>
      <c r="I12">
        <f>VLOOKUP(A12,[1]WAGNER!A:H,1,0)</f>
        <v>426181</v>
      </c>
    </row>
    <row r="13" spans="1:9" x14ac:dyDescent="0.25">
      <c r="A13" s="6">
        <v>119221</v>
      </c>
      <c r="B13" s="7" t="s">
        <v>33</v>
      </c>
      <c r="C13" s="8" t="s">
        <v>13</v>
      </c>
      <c r="D13" s="9">
        <v>100</v>
      </c>
      <c r="E13" s="32" t="s">
        <v>11</v>
      </c>
      <c r="F13" s="10">
        <v>9.36</v>
      </c>
      <c r="G13" s="10">
        <v>936</v>
      </c>
      <c r="H13" s="8" t="s">
        <v>34</v>
      </c>
      <c r="I13" t="e">
        <f>VLOOKUP(A13,[1]WAGNER!A:H,1,0)</f>
        <v>#N/A</v>
      </c>
    </row>
    <row r="14" spans="1:9" x14ac:dyDescent="0.25">
      <c r="A14" s="6">
        <v>11534</v>
      </c>
      <c r="B14" s="7" t="s">
        <v>35</v>
      </c>
      <c r="C14" s="8" t="s">
        <v>36</v>
      </c>
      <c r="D14" s="9">
        <v>40</v>
      </c>
      <c r="E14" s="32" t="s">
        <v>11</v>
      </c>
      <c r="F14" s="10">
        <v>6.05</v>
      </c>
      <c r="G14" s="10">
        <v>242</v>
      </c>
      <c r="H14" s="8" t="s">
        <v>37</v>
      </c>
      <c r="I14">
        <f>VLOOKUP(A14,[1]WAGNER!A:H,1,0)</f>
        <v>11534</v>
      </c>
    </row>
    <row r="15" spans="1:9" x14ac:dyDescent="0.25">
      <c r="A15" s="6">
        <v>708191</v>
      </c>
      <c r="B15" s="7" t="s">
        <v>38</v>
      </c>
      <c r="C15" s="8" t="s">
        <v>39</v>
      </c>
      <c r="D15" s="9">
        <v>20</v>
      </c>
      <c r="E15" s="32" t="s">
        <v>11</v>
      </c>
      <c r="F15" s="10">
        <v>34.9</v>
      </c>
      <c r="G15" s="10">
        <v>698</v>
      </c>
      <c r="H15" s="8" t="s">
        <v>40</v>
      </c>
      <c r="I15">
        <f>VLOOKUP(A15,[1]WAGNER!A:H,1,0)</f>
        <v>708191</v>
      </c>
    </row>
    <row r="16" spans="1:9" x14ac:dyDescent="0.25">
      <c r="A16" s="6">
        <v>708191</v>
      </c>
      <c r="B16" s="7" t="s">
        <v>38</v>
      </c>
      <c r="C16" s="8" t="s">
        <v>23</v>
      </c>
      <c r="D16" s="9">
        <v>20</v>
      </c>
      <c r="E16" s="32" t="s">
        <v>11</v>
      </c>
      <c r="F16" s="10">
        <v>34.9</v>
      </c>
      <c r="G16" s="10">
        <v>698</v>
      </c>
      <c r="H16" s="8" t="s">
        <v>40</v>
      </c>
      <c r="I16">
        <f>VLOOKUP(A16,[1]WAGNER!A:H,1,0)</f>
        <v>708191</v>
      </c>
    </row>
    <row r="17" spans="1:9" x14ac:dyDescent="0.25">
      <c r="A17" s="6">
        <v>74032</v>
      </c>
      <c r="B17" s="7" t="s">
        <v>38</v>
      </c>
      <c r="C17" s="8" t="s">
        <v>19</v>
      </c>
      <c r="D17" s="9">
        <v>150</v>
      </c>
      <c r="E17" s="32" t="s">
        <v>11</v>
      </c>
      <c r="F17" s="10">
        <v>3.35</v>
      </c>
      <c r="G17" s="10">
        <v>502.5</v>
      </c>
      <c r="H17" s="8" t="s">
        <v>41</v>
      </c>
      <c r="I17">
        <f>VLOOKUP(A17,[1]WAGNER!A:H,1,0)</f>
        <v>74032</v>
      </c>
    </row>
    <row r="18" spans="1:9" x14ac:dyDescent="0.25">
      <c r="A18" s="6">
        <v>11880</v>
      </c>
      <c r="B18" s="7" t="s">
        <v>42</v>
      </c>
      <c r="C18" s="8" t="s">
        <v>10</v>
      </c>
      <c r="D18" s="9">
        <v>120</v>
      </c>
      <c r="E18" s="32" t="s">
        <v>11</v>
      </c>
      <c r="F18" s="10">
        <v>41</v>
      </c>
      <c r="G18" s="10">
        <v>4920</v>
      </c>
      <c r="H18" s="8" t="s">
        <v>12</v>
      </c>
      <c r="I18">
        <f>VLOOKUP(A18,[1]WAGNER!A:H,1,0)</f>
        <v>11880</v>
      </c>
    </row>
    <row r="19" spans="1:9" x14ac:dyDescent="0.25">
      <c r="A19" s="6">
        <v>662247</v>
      </c>
      <c r="B19" s="7" t="s">
        <v>43</v>
      </c>
      <c r="C19" s="8" t="s">
        <v>21</v>
      </c>
      <c r="D19" s="9">
        <v>2000</v>
      </c>
      <c r="E19" s="32" t="s">
        <v>11</v>
      </c>
      <c r="F19" s="10">
        <v>9.0399999999999994E-2</v>
      </c>
      <c r="G19" s="10">
        <v>180.8</v>
      </c>
      <c r="H19" s="8" t="s">
        <v>44</v>
      </c>
      <c r="I19">
        <f>VLOOKUP(A19,[1]WAGNER!A:H,1,0)</f>
        <v>662247</v>
      </c>
    </row>
    <row r="20" spans="1:9" x14ac:dyDescent="0.25">
      <c r="A20" s="6">
        <v>76017</v>
      </c>
      <c r="B20" s="7" t="s">
        <v>45</v>
      </c>
      <c r="C20" s="8" t="s">
        <v>25</v>
      </c>
      <c r="D20" s="9">
        <v>70</v>
      </c>
      <c r="E20" s="32" t="s">
        <v>11</v>
      </c>
      <c r="F20" s="10">
        <v>33.700000000000003</v>
      </c>
      <c r="G20" s="10">
        <v>2359</v>
      </c>
      <c r="H20" s="8" t="s">
        <v>41</v>
      </c>
      <c r="I20">
        <f>VLOOKUP(A20,[1]WAGNER!A:H,1,0)</f>
        <v>76017</v>
      </c>
    </row>
    <row r="21" spans="1:9" x14ac:dyDescent="0.25">
      <c r="A21" s="6">
        <v>510867</v>
      </c>
      <c r="B21" s="7" t="s">
        <v>46</v>
      </c>
      <c r="C21" s="8" t="s">
        <v>47</v>
      </c>
      <c r="D21" s="9">
        <v>1000</v>
      </c>
      <c r="E21" s="32" t="s">
        <v>11</v>
      </c>
      <c r="F21" s="10">
        <v>3.6</v>
      </c>
      <c r="G21" s="10">
        <v>3600</v>
      </c>
      <c r="H21" s="8" t="s">
        <v>48</v>
      </c>
      <c r="I21">
        <f>VLOOKUP(A21,[1]WAGNER!A:H,1,0)</f>
        <v>510867</v>
      </c>
    </row>
    <row r="22" spans="1:9" x14ac:dyDescent="0.25">
      <c r="A22" s="6">
        <v>188976</v>
      </c>
      <c r="B22" s="7" t="s">
        <v>49</v>
      </c>
      <c r="C22" s="8" t="s">
        <v>23</v>
      </c>
      <c r="D22" s="9">
        <v>10</v>
      </c>
      <c r="E22" s="32" t="s">
        <v>11</v>
      </c>
      <c r="F22" s="10">
        <v>33.979999999999997</v>
      </c>
      <c r="G22" s="10">
        <v>339.8</v>
      </c>
      <c r="H22" s="8" t="s">
        <v>50</v>
      </c>
      <c r="I22">
        <f>VLOOKUP(A22,[1]WAGNER!A:H,1,0)</f>
        <v>188976</v>
      </c>
    </row>
    <row r="23" spans="1:9" x14ac:dyDescent="0.25">
      <c r="A23" s="6">
        <v>188976</v>
      </c>
      <c r="B23" s="7" t="s">
        <v>49</v>
      </c>
      <c r="C23" s="8" t="s">
        <v>25</v>
      </c>
      <c r="D23" s="9">
        <v>80</v>
      </c>
      <c r="E23" s="32" t="s">
        <v>11</v>
      </c>
      <c r="F23" s="10">
        <v>33.979999999999997</v>
      </c>
      <c r="G23" s="10">
        <v>2718.4</v>
      </c>
      <c r="H23" s="8" t="s">
        <v>50</v>
      </c>
      <c r="I23">
        <f>VLOOKUP(A23,[1]WAGNER!A:H,1,0)</f>
        <v>188976</v>
      </c>
    </row>
    <row r="24" spans="1:9" x14ac:dyDescent="0.25">
      <c r="A24" s="6">
        <v>998534</v>
      </c>
      <c r="B24" s="7" t="s">
        <v>51</v>
      </c>
      <c r="C24" s="8" t="s">
        <v>15</v>
      </c>
      <c r="D24" s="9">
        <v>180</v>
      </c>
      <c r="E24" s="32" t="s">
        <v>11</v>
      </c>
      <c r="F24" s="10">
        <v>1.5232000000000001</v>
      </c>
      <c r="G24" s="10">
        <v>274.18</v>
      </c>
      <c r="H24" s="8" t="s">
        <v>52</v>
      </c>
      <c r="I24" t="e">
        <f>VLOOKUP(A24,[1]WAGNER!A:H,1,0)</f>
        <v>#N/A</v>
      </c>
    </row>
    <row r="25" spans="1:9" x14ac:dyDescent="0.25">
      <c r="A25" s="6">
        <v>181142</v>
      </c>
      <c r="B25" s="7" t="s">
        <v>51</v>
      </c>
      <c r="C25" s="8" t="s">
        <v>28</v>
      </c>
      <c r="D25" s="9">
        <v>3000</v>
      </c>
      <c r="E25" s="32" t="s">
        <v>11</v>
      </c>
      <c r="F25" s="10">
        <v>2.2999999999999998</v>
      </c>
      <c r="G25" s="10">
        <v>6900</v>
      </c>
      <c r="H25" s="8" t="s">
        <v>53</v>
      </c>
      <c r="I25">
        <f>VLOOKUP(A25,[1]WAGNER!A:H,1,0)</f>
        <v>181142</v>
      </c>
    </row>
    <row r="26" spans="1:9" x14ac:dyDescent="0.25">
      <c r="A26" s="6">
        <v>4902</v>
      </c>
      <c r="B26" s="7" t="s">
        <v>54</v>
      </c>
      <c r="C26" s="8" t="s">
        <v>47</v>
      </c>
      <c r="D26" s="9">
        <v>3000</v>
      </c>
      <c r="E26" s="32" t="s">
        <v>11</v>
      </c>
      <c r="F26" s="10">
        <v>2.5</v>
      </c>
      <c r="G26" s="10">
        <v>7500</v>
      </c>
      <c r="H26" s="8" t="s">
        <v>55</v>
      </c>
      <c r="I26">
        <f>VLOOKUP(A26,[1]WAGNER!A:H,1,0)</f>
        <v>4902</v>
      </c>
    </row>
    <row r="27" spans="1:9" x14ac:dyDescent="0.25">
      <c r="A27" s="6">
        <v>147770</v>
      </c>
      <c r="B27" s="7" t="s">
        <v>56</v>
      </c>
      <c r="C27" s="8" t="s">
        <v>31</v>
      </c>
      <c r="D27" s="9">
        <v>100</v>
      </c>
      <c r="E27" s="32" t="s">
        <v>11</v>
      </c>
      <c r="F27" s="10">
        <v>12</v>
      </c>
      <c r="G27" s="10">
        <v>1200</v>
      </c>
      <c r="H27" s="8" t="s">
        <v>24</v>
      </c>
      <c r="I27">
        <f>VLOOKUP(A27,[1]WAGNER!A:H,1,0)</f>
        <v>147770</v>
      </c>
    </row>
    <row r="28" spans="1:9" x14ac:dyDescent="0.25">
      <c r="A28" s="6">
        <v>442717</v>
      </c>
      <c r="B28" s="7" t="s">
        <v>57</v>
      </c>
      <c r="C28" s="8" t="s">
        <v>15</v>
      </c>
      <c r="D28" s="9">
        <v>330</v>
      </c>
      <c r="E28" s="32" t="s">
        <v>11</v>
      </c>
      <c r="F28" s="10">
        <v>1.1379999999999999</v>
      </c>
      <c r="G28" s="10">
        <v>375.54</v>
      </c>
      <c r="H28" s="8" t="s">
        <v>32</v>
      </c>
      <c r="I28" t="e">
        <f>VLOOKUP(A28,[1]WAGNER!A:H,1,0)</f>
        <v>#N/A</v>
      </c>
    </row>
    <row r="29" spans="1:9" x14ac:dyDescent="0.25">
      <c r="A29" s="6">
        <v>12194</v>
      </c>
      <c r="B29" s="7" t="s">
        <v>58</v>
      </c>
      <c r="C29" s="8" t="s">
        <v>10</v>
      </c>
      <c r="D29" s="9">
        <v>12</v>
      </c>
      <c r="E29" s="32" t="s">
        <v>11</v>
      </c>
      <c r="F29" s="10">
        <v>41</v>
      </c>
      <c r="G29" s="10">
        <v>492</v>
      </c>
      <c r="H29" s="8" t="s">
        <v>12</v>
      </c>
      <c r="I29">
        <f>VLOOKUP(A29,[1]WAGNER!A:H,1,0)</f>
        <v>12194</v>
      </c>
    </row>
    <row r="30" spans="1:9" x14ac:dyDescent="0.25">
      <c r="A30" s="6">
        <v>12194</v>
      </c>
      <c r="B30" s="7" t="s">
        <v>58</v>
      </c>
      <c r="C30" s="8" t="s">
        <v>13</v>
      </c>
      <c r="D30" s="9">
        <v>48</v>
      </c>
      <c r="E30" s="32" t="s">
        <v>11</v>
      </c>
      <c r="F30" s="10">
        <v>28.4</v>
      </c>
      <c r="G30" s="10">
        <v>1363.2</v>
      </c>
      <c r="H30" s="8" t="s">
        <v>12</v>
      </c>
      <c r="I30">
        <f>VLOOKUP(A30,[1]WAGNER!A:H,1,0)</f>
        <v>12194</v>
      </c>
    </row>
    <row r="31" spans="1:9" x14ac:dyDescent="0.25">
      <c r="A31" s="6">
        <v>1006257</v>
      </c>
      <c r="B31" s="7" t="s">
        <v>59</v>
      </c>
      <c r="C31" s="8" t="s">
        <v>47</v>
      </c>
      <c r="D31" s="9">
        <v>3000</v>
      </c>
      <c r="E31" s="32" t="s">
        <v>11</v>
      </c>
      <c r="F31" s="10">
        <v>2.1960000000000002</v>
      </c>
      <c r="G31" s="10">
        <v>6588</v>
      </c>
      <c r="H31" s="8" t="s">
        <v>52</v>
      </c>
      <c r="I31">
        <f>VLOOKUP(A31,[1]WAGNER!A:H,1,0)</f>
        <v>1006257</v>
      </c>
    </row>
    <row r="32" spans="1:9" x14ac:dyDescent="0.25">
      <c r="A32" s="6">
        <v>207622</v>
      </c>
      <c r="B32" s="7" t="s">
        <v>60</v>
      </c>
      <c r="C32" s="8" t="s">
        <v>28</v>
      </c>
      <c r="D32" s="9">
        <v>2000</v>
      </c>
      <c r="E32" s="32" t="s">
        <v>11</v>
      </c>
      <c r="F32" s="10">
        <v>1.8</v>
      </c>
      <c r="G32" s="10">
        <v>3600</v>
      </c>
      <c r="H32" s="8" t="s">
        <v>29</v>
      </c>
      <c r="I32">
        <f>VLOOKUP(A32,[1]WAGNER!A:H,1,0)</f>
        <v>207622</v>
      </c>
    </row>
    <row r="33" spans="1:9" x14ac:dyDescent="0.25">
      <c r="A33" s="6">
        <v>149348</v>
      </c>
      <c r="B33" s="7" t="s">
        <v>61</v>
      </c>
      <c r="C33" s="8" t="s">
        <v>21</v>
      </c>
      <c r="D33" s="9">
        <v>500</v>
      </c>
      <c r="E33" s="32" t="s">
        <v>11</v>
      </c>
      <c r="F33" s="10">
        <v>0.17899999999999999</v>
      </c>
      <c r="G33" s="10">
        <v>89.5</v>
      </c>
      <c r="H33" s="8" t="s">
        <v>24</v>
      </c>
      <c r="I33">
        <f>VLOOKUP(A33,[1]WAGNER!A:H,1,0)</f>
        <v>149348</v>
      </c>
    </row>
    <row r="34" spans="1:9" x14ac:dyDescent="0.25">
      <c r="A34" s="6">
        <v>12293</v>
      </c>
      <c r="B34" s="7" t="s">
        <v>62</v>
      </c>
      <c r="C34" s="8" t="s">
        <v>10</v>
      </c>
      <c r="D34" s="9">
        <v>48</v>
      </c>
      <c r="E34" s="32" t="s">
        <v>11</v>
      </c>
      <c r="F34" s="10">
        <v>65.540000000000006</v>
      </c>
      <c r="G34" s="10">
        <v>3145.92</v>
      </c>
      <c r="H34" s="8" t="s">
        <v>12</v>
      </c>
      <c r="I34">
        <f>VLOOKUP(A34,[1]WAGNER!A:H,1,0)</f>
        <v>12293</v>
      </c>
    </row>
    <row r="35" spans="1:9" x14ac:dyDescent="0.25">
      <c r="A35" s="6">
        <v>12293</v>
      </c>
      <c r="B35" s="7" t="s">
        <v>62</v>
      </c>
      <c r="C35" s="8" t="s">
        <v>13</v>
      </c>
      <c r="D35" s="9">
        <v>48</v>
      </c>
      <c r="E35" s="32" t="s">
        <v>11</v>
      </c>
      <c r="F35" s="10">
        <v>29.77</v>
      </c>
      <c r="G35" s="10">
        <v>1428.96</v>
      </c>
      <c r="H35" s="8" t="s">
        <v>12</v>
      </c>
      <c r="I35">
        <f>VLOOKUP(A35,[1]WAGNER!A:H,1,0)</f>
        <v>12293</v>
      </c>
    </row>
    <row r="36" spans="1:9" x14ac:dyDescent="0.25">
      <c r="A36" s="6">
        <v>150100</v>
      </c>
      <c r="B36" s="7" t="s">
        <v>63</v>
      </c>
      <c r="C36" s="8" t="s">
        <v>15</v>
      </c>
      <c r="D36" s="9">
        <v>528</v>
      </c>
      <c r="E36" s="32" t="s">
        <v>11</v>
      </c>
      <c r="F36" s="10">
        <v>1.31</v>
      </c>
      <c r="G36" s="10">
        <v>691.68</v>
      </c>
      <c r="H36" s="8" t="s">
        <v>24</v>
      </c>
      <c r="I36" t="e">
        <f>VLOOKUP(A36,[1]WAGNER!A:H,1,0)</f>
        <v>#N/A</v>
      </c>
    </row>
    <row r="37" spans="1:9" x14ac:dyDescent="0.25">
      <c r="A37" s="6">
        <v>191375</v>
      </c>
      <c r="B37" s="7" t="s">
        <v>64</v>
      </c>
      <c r="C37" s="8" t="s">
        <v>23</v>
      </c>
      <c r="D37" s="9">
        <v>20</v>
      </c>
      <c r="E37" s="32" t="s">
        <v>11</v>
      </c>
      <c r="F37" s="10">
        <v>39.6</v>
      </c>
      <c r="G37" s="10">
        <v>792</v>
      </c>
      <c r="H37" s="8" t="s">
        <v>50</v>
      </c>
      <c r="I37">
        <f>VLOOKUP(A37,[1]WAGNER!A:H,1,0)</f>
        <v>191375</v>
      </c>
    </row>
    <row r="38" spans="1:9" x14ac:dyDescent="0.25">
      <c r="A38" s="6">
        <v>191375</v>
      </c>
      <c r="B38" s="7" t="s">
        <v>64</v>
      </c>
      <c r="C38" s="8" t="s">
        <v>25</v>
      </c>
      <c r="D38" s="9">
        <v>40</v>
      </c>
      <c r="E38" s="32" t="s">
        <v>11</v>
      </c>
      <c r="F38" s="10">
        <v>39.6</v>
      </c>
      <c r="G38" s="10">
        <v>1584</v>
      </c>
      <c r="H38" s="8" t="s">
        <v>50</v>
      </c>
      <c r="I38">
        <f>VLOOKUP(A38,[1]WAGNER!A:H,1,0)</f>
        <v>191375</v>
      </c>
    </row>
    <row r="39" spans="1:9" x14ac:dyDescent="0.25">
      <c r="A39" s="6">
        <v>191375</v>
      </c>
      <c r="B39" s="7" t="s">
        <v>64</v>
      </c>
      <c r="C39" s="8" t="s">
        <v>47</v>
      </c>
      <c r="D39" s="9">
        <v>1500</v>
      </c>
      <c r="E39" s="32" t="s">
        <v>11</v>
      </c>
      <c r="F39" s="10">
        <v>0.96</v>
      </c>
      <c r="G39" s="10">
        <v>1440</v>
      </c>
      <c r="H39" s="8" t="s">
        <v>50</v>
      </c>
      <c r="I39">
        <f>VLOOKUP(A39,[1]WAGNER!A:H,1,0)</f>
        <v>191375</v>
      </c>
    </row>
    <row r="40" spans="1:9" x14ac:dyDescent="0.25">
      <c r="A40" s="6">
        <v>4682</v>
      </c>
      <c r="B40" s="7" t="s">
        <v>64</v>
      </c>
      <c r="C40" s="8" t="s">
        <v>19</v>
      </c>
      <c r="D40" s="9">
        <v>400</v>
      </c>
      <c r="E40" s="32" t="s">
        <v>11</v>
      </c>
      <c r="F40" s="10">
        <v>2.02</v>
      </c>
      <c r="G40" s="10">
        <v>808</v>
      </c>
      <c r="H40" s="8" t="s">
        <v>20</v>
      </c>
      <c r="I40">
        <f>VLOOKUP(A40,[1]WAGNER!A:H,1,0)</f>
        <v>4682</v>
      </c>
    </row>
    <row r="41" spans="1:9" x14ac:dyDescent="0.25">
      <c r="A41" s="6">
        <v>4682</v>
      </c>
      <c r="B41" s="7" t="s">
        <v>64</v>
      </c>
      <c r="C41" s="8" t="s">
        <v>21</v>
      </c>
      <c r="D41" s="9">
        <v>800</v>
      </c>
      <c r="E41" s="32" t="s">
        <v>11</v>
      </c>
      <c r="F41" s="10">
        <v>0.13</v>
      </c>
      <c r="G41" s="10">
        <v>104</v>
      </c>
      <c r="H41" s="8" t="s">
        <v>20</v>
      </c>
      <c r="I41">
        <f>VLOOKUP(A41,[1]WAGNER!A:H,1,0)</f>
        <v>4682</v>
      </c>
    </row>
    <row r="42" spans="1:9" x14ac:dyDescent="0.25">
      <c r="A42" s="6">
        <v>27479</v>
      </c>
      <c r="B42" s="7" t="s">
        <v>65</v>
      </c>
      <c r="C42" s="8" t="s">
        <v>36</v>
      </c>
      <c r="D42" s="9">
        <v>50</v>
      </c>
      <c r="E42" s="32" t="s">
        <v>11</v>
      </c>
      <c r="F42" s="10">
        <v>7</v>
      </c>
      <c r="G42" s="10">
        <v>350</v>
      </c>
      <c r="H42" s="8" t="s">
        <v>66</v>
      </c>
      <c r="I42">
        <f>VLOOKUP(A42,[1]WAGNER!A:H,1,0)</f>
        <v>27479</v>
      </c>
    </row>
    <row r="43" spans="1:9" x14ac:dyDescent="0.25">
      <c r="A43" s="6">
        <v>12454</v>
      </c>
      <c r="B43" s="7" t="s">
        <v>67</v>
      </c>
      <c r="C43" s="8" t="s">
        <v>10</v>
      </c>
      <c r="D43" s="9">
        <v>48</v>
      </c>
      <c r="E43" s="32" t="s">
        <v>11</v>
      </c>
      <c r="F43" s="10">
        <v>65.540000000000006</v>
      </c>
      <c r="G43" s="10">
        <v>3145.92</v>
      </c>
      <c r="H43" s="8" t="s">
        <v>12</v>
      </c>
      <c r="I43" t="e">
        <f>VLOOKUP(A43,[1]WAGNER!A:H,1,0)</f>
        <v>#N/A</v>
      </c>
    </row>
    <row r="44" spans="1:9" x14ac:dyDescent="0.25">
      <c r="A44" s="6">
        <v>192463</v>
      </c>
      <c r="B44" s="7" t="s">
        <v>68</v>
      </c>
      <c r="C44" s="8" t="s">
        <v>47</v>
      </c>
      <c r="D44" s="9">
        <v>3000</v>
      </c>
      <c r="E44" s="32" t="s">
        <v>11</v>
      </c>
      <c r="F44" s="10">
        <v>0.78</v>
      </c>
      <c r="G44" s="10">
        <v>2340</v>
      </c>
      <c r="H44" s="8" t="s">
        <v>50</v>
      </c>
      <c r="I44" t="e">
        <f>VLOOKUP(A44,[1]WAGNER!A:H,1,0)</f>
        <v>#N/A</v>
      </c>
    </row>
    <row r="45" spans="1:9" x14ac:dyDescent="0.25">
      <c r="A45" s="6">
        <v>12602</v>
      </c>
      <c r="B45" s="7" t="s">
        <v>69</v>
      </c>
      <c r="C45" s="8" t="s">
        <v>10</v>
      </c>
      <c r="D45" s="9">
        <v>48</v>
      </c>
      <c r="E45" s="32" t="s">
        <v>11</v>
      </c>
      <c r="F45" s="10">
        <v>65.540000000000006</v>
      </c>
      <c r="G45" s="10">
        <v>3145.92</v>
      </c>
      <c r="H45" s="8" t="s">
        <v>12</v>
      </c>
      <c r="I45" t="e">
        <f>VLOOKUP(A45,[1]WAGNER!A:H,1,0)</f>
        <v>#N/A</v>
      </c>
    </row>
    <row r="46" spans="1:9" x14ac:dyDescent="0.25">
      <c r="A46" s="6">
        <v>12602</v>
      </c>
      <c r="B46" s="7" t="s">
        <v>69</v>
      </c>
      <c r="C46" s="8" t="s">
        <v>13</v>
      </c>
      <c r="D46" s="9">
        <v>48</v>
      </c>
      <c r="E46" s="32" t="s">
        <v>11</v>
      </c>
      <c r="F46" s="10">
        <v>29.77</v>
      </c>
      <c r="G46" s="10">
        <v>1428.96</v>
      </c>
      <c r="H46" s="8" t="s">
        <v>12</v>
      </c>
      <c r="I46" t="e">
        <f>VLOOKUP(A46,[1]WAGNER!A:H,1,0)</f>
        <v>#N/A</v>
      </c>
    </row>
    <row r="47" spans="1:9" x14ac:dyDescent="0.25">
      <c r="A47" s="6">
        <v>193067</v>
      </c>
      <c r="B47" s="7" t="s">
        <v>70</v>
      </c>
      <c r="C47" s="8" t="s">
        <v>23</v>
      </c>
      <c r="D47" s="9">
        <v>20</v>
      </c>
      <c r="E47" s="32" t="s">
        <v>11</v>
      </c>
      <c r="F47" s="10">
        <v>38.9</v>
      </c>
      <c r="G47" s="10">
        <v>778</v>
      </c>
      <c r="H47" s="8" t="s">
        <v>50</v>
      </c>
      <c r="I47" t="e">
        <f>VLOOKUP(A47,[1]WAGNER!A:H,1,0)</f>
        <v>#N/A</v>
      </c>
    </row>
    <row r="48" spans="1:9" x14ac:dyDescent="0.25">
      <c r="A48" s="6">
        <v>193067</v>
      </c>
      <c r="B48" s="7" t="s">
        <v>70</v>
      </c>
      <c r="C48" s="8" t="s">
        <v>25</v>
      </c>
      <c r="D48" s="9">
        <v>40</v>
      </c>
      <c r="E48" s="32" t="s">
        <v>11</v>
      </c>
      <c r="F48" s="10">
        <v>38.9</v>
      </c>
      <c r="G48" s="10">
        <v>1556</v>
      </c>
      <c r="H48" s="8" t="s">
        <v>50</v>
      </c>
      <c r="I48" t="e">
        <f>VLOOKUP(A48,[1]WAGNER!A:H,1,0)</f>
        <v>#N/A</v>
      </c>
    </row>
    <row r="49" spans="1:9" x14ac:dyDescent="0.25">
      <c r="A49" s="6">
        <v>193067</v>
      </c>
      <c r="B49" s="7" t="s">
        <v>70</v>
      </c>
      <c r="C49" s="8" t="s">
        <v>47</v>
      </c>
      <c r="D49" s="9">
        <v>4300</v>
      </c>
      <c r="E49" s="32" t="s">
        <v>11</v>
      </c>
      <c r="F49" s="10">
        <v>0.78</v>
      </c>
      <c r="G49" s="10">
        <v>3354</v>
      </c>
      <c r="H49" s="8" t="s">
        <v>50</v>
      </c>
      <c r="I49" t="e">
        <f>VLOOKUP(A49,[1]WAGNER!A:H,1,0)</f>
        <v>#N/A</v>
      </c>
    </row>
    <row r="50" spans="1:9" x14ac:dyDescent="0.25">
      <c r="A50" s="6">
        <v>5324</v>
      </c>
      <c r="B50" s="7" t="s">
        <v>70</v>
      </c>
      <c r="C50" s="8" t="s">
        <v>21</v>
      </c>
      <c r="D50" s="9">
        <v>300</v>
      </c>
      <c r="E50" s="32" t="s">
        <v>11</v>
      </c>
      <c r="F50" s="10">
        <v>0.13</v>
      </c>
      <c r="G50" s="10">
        <v>39</v>
      </c>
      <c r="H50" s="8" t="s">
        <v>20</v>
      </c>
      <c r="I50" t="e">
        <f>VLOOKUP(A50,[1]WAGNER!A:H,1,0)</f>
        <v>#N/A</v>
      </c>
    </row>
    <row r="51" spans="1:9" x14ac:dyDescent="0.25">
      <c r="A51" s="6">
        <v>210287</v>
      </c>
      <c r="B51" s="7" t="s">
        <v>70</v>
      </c>
      <c r="C51" s="8" t="s">
        <v>15</v>
      </c>
      <c r="D51" s="9">
        <v>528</v>
      </c>
      <c r="E51" s="32" t="s">
        <v>11</v>
      </c>
      <c r="F51" s="10">
        <v>1.25</v>
      </c>
      <c r="G51" s="10">
        <v>660</v>
      </c>
      <c r="H51" s="8" t="s">
        <v>29</v>
      </c>
      <c r="I51" t="e">
        <f>VLOOKUP(A51,[1]WAGNER!A:H,1,0)</f>
        <v>#N/A</v>
      </c>
    </row>
    <row r="52" spans="1:9" x14ac:dyDescent="0.25">
      <c r="A52" s="6">
        <v>207448</v>
      </c>
      <c r="B52" s="7" t="s">
        <v>71</v>
      </c>
      <c r="C52" s="8" t="s">
        <v>19</v>
      </c>
      <c r="D52" s="9">
        <v>600</v>
      </c>
      <c r="E52" s="32" t="s">
        <v>11</v>
      </c>
      <c r="F52" s="10">
        <v>1.8</v>
      </c>
      <c r="G52" s="10">
        <v>1080</v>
      </c>
      <c r="H52" s="8" t="s">
        <v>72</v>
      </c>
      <c r="I52" t="e">
        <f>VLOOKUP(A52,[1]WAGNER!A:H,1,0)</f>
        <v>#N/A</v>
      </c>
    </row>
    <row r="53" spans="1:9" x14ac:dyDescent="0.25">
      <c r="A53" s="11">
        <v>5123</v>
      </c>
      <c r="B53" s="7" t="s">
        <v>73</v>
      </c>
      <c r="C53" s="8" t="s">
        <v>74</v>
      </c>
      <c r="D53" s="9">
        <v>200</v>
      </c>
      <c r="E53" s="30" t="s">
        <v>75</v>
      </c>
      <c r="F53" s="12">
        <v>6.2</v>
      </c>
      <c r="G53" s="10">
        <v>1240</v>
      </c>
      <c r="H53" s="8" t="s">
        <v>76</v>
      </c>
      <c r="I53">
        <f>VLOOKUP(A53,[1]WAGNER!A:H,1,0)</f>
        <v>5123</v>
      </c>
    </row>
    <row r="54" spans="1:9" x14ac:dyDescent="0.25">
      <c r="A54" s="6">
        <v>2554621</v>
      </c>
      <c r="B54" s="7" t="s">
        <v>77</v>
      </c>
      <c r="C54" s="8" t="s">
        <v>78</v>
      </c>
      <c r="D54" s="9">
        <v>800</v>
      </c>
      <c r="E54" s="30" t="s">
        <v>75</v>
      </c>
      <c r="F54" s="12">
        <v>4.07</v>
      </c>
      <c r="G54" s="10">
        <v>3256</v>
      </c>
      <c r="H54" s="8" t="s">
        <v>79</v>
      </c>
      <c r="I54">
        <f>VLOOKUP(A54,[1]WAGNER!A:H,1,0)</f>
        <v>2554621</v>
      </c>
    </row>
    <row r="55" spans="1:9" x14ac:dyDescent="0.25">
      <c r="A55" s="6">
        <v>2554141</v>
      </c>
      <c r="B55" s="7" t="s">
        <v>77</v>
      </c>
      <c r="C55" s="8" t="s">
        <v>80</v>
      </c>
      <c r="D55" s="9">
        <v>200</v>
      </c>
      <c r="E55" s="30" t="s">
        <v>75</v>
      </c>
      <c r="F55" s="12">
        <v>10.5</v>
      </c>
      <c r="G55" s="10">
        <v>2100</v>
      </c>
      <c r="H55" s="8" t="s">
        <v>79</v>
      </c>
      <c r="I55">
        <f>VLOOKUP(A55,[1]WAGNER!A:H,1,0)</f>
        <v>2554141</v>
      </c>
    </row>
    <row r="56" spans="1:9" x14ac:dyDescent="0.25">
      <c r="A56" s="6">
        <v>2553999</v>
      </c>
      <c r="B56" s="7" t="s">
        <v>77</v>
      </c>
      <c r="C56" s="8" t="s">
        <v>81</v>
      </c>
      <c r="D56" s="9">
        <v>100</v>
      </c>
      <c r="E56" s="30" t="s">
        <v>75</v>
      </c>
      <c r="F56" s="12">
        <v>34</v>
      </c>
      <c r="G56" s="10">
        <v>3400</v>
      </c>
      <c r="H56" s="8" t="s">
        <v>79</v>
      </c>
      <c r="I56">
        <f>VLOOKUP(A56,[1]WAGNER!A:H,1,0)</f>
        <v>2553999</v>
      </c>
    </row>
    <row r="57" spans="1:9" x14ac:dyDescent="0.25">
      <c r="A57" s="6">
        <v>11553</v>
      </c>
      <c r="B57" s="7" t="s">
        <v>77</v>
      </c>
      <c r="C57" s="8" t="s">
        <v>10</v>
      </c>
      <c r="D57" s="9">
        <v>36</v>
      </c>
      <c r="E57" s="30" t="s">
        <v>75</v>
      </c>
      <c r="F57" s="12">
        <v>65.540000000000006</v>
      </c>
      <c r="G57" s="10">
        <v>2359.44</v>
      </c>
      <c r="H57" s="8" t="s">
        <v>12</v>
      </c>
      <c r="I57">
        <f>VLOOKUP(A57,[1]WAGNER!A:H,1,0)</f>
        <v>11553</v>
      </c>
    </row>
    <row r="58" spans="1:9" x14ac:dyDescent="0.25">
      <c r="A58" s="6">
        <v>401021</v>
      </c>
      <c r="B58" s="7" t="s">
        <v>77</v>
      </c>
      <c r="C58" s="8" t="s">
        <v>82</v>
      </c>
      <c r="D58" s="9">
        <v>250</v>
      </c>
      <c r="E58" s="30" t="s">
        <v>75</v>
      </c>
      <c r="F58" s="12">
        <v>2.64</v>
      </c>
      <c r="G58" s="10">
        <v>660</v>
      </c>
      <c r="H58" s="8" t="s">
        <v>83</v>
      </c>
      <c r="I58">
        <f>VLOOKUP(A58,[1]WAGNER!A:H,1,0)</f>
        <v>401021</v>
      </c>
    </row>
    <row r="59" spans="1:9" x14ac:dyDescent="0.25">
      <c r="A59" s="6">
        <v>1431111</v>
      </c>
      <c r="B59" s="7" t="s">
        <v>9</v>
      </c>
      <c r="C59" s="8" t="s">
        <v>84</v>
      </c>
      <c r="D59" s="9">
        <v>72</v>
      </c>
      <c r="E59" s="30" t="s">
        <v>75</v>
      </c>
      <c r="F59" s="12">
        <v>42.88</v>
      </c>
      <c r="G59" s="10">
        <v>3087.36</v>
      </c>
      <c r="H59" s="8" t="s">
        <v>85</v>
      </c>
      <c r="I59">
        <f>VLOOKUP(A59,[1]WAGNER!A:H,1,0)</f>
        <v>1431111</v>
      </c>
    </row>
    <row r="60" spans="1:9" x14ac:dyDescent="0.25">
      <c r="A60" s="6">
        <v>11560</v>
      </c>
      <c r="B60" s="7" t="s">
        <v>9</v>
      </c>
      <c r="C60" s="8" t="s">
        <v>10</v>
      </c>
      <c r="D60" s="9">
        <v>84</v>
      </c>
      <c r="E60" s="30" t="s">
        <v>75</v>
      </c>
      <c r="F60" s="12">
        <v>65.540000000000006</v>
      </c>
      <c r="G60" s="10">
        <v>5505.36</v>
      </c>
      <c r="H60" s="8" t="s">
        <v>12</v>
      </c>
      <c r="I60">
        <f>VLOOKUP(A60,[1]WAGNER!A:H,1,0)</f>
        <v>11560</v>
      </c>
    </row>
    <row r="61" spans="1:9" x14ac:dyDescent="0.25">
      <c r="A61" s="6">
        <v>52419</v>
      </c>
      <c r="B61" s="7" t="s">
        <v>86</v>
      </c>
      <c r="C61" s="8" t="s">
        <v>87</v>
      </c>
      <c r="D61" s="9">
        <v>180</v>
      </c>
      <c r="E61" s="30" t="s">
        <v>75</v>
      </c>
      <c r="F61" s="12">
        <v>14.2</v>
      </c>
      <c r="G61" s="10">
        <v>2556</v>
      </c>
      <c r="H61" s="8" t="s">
        <v>88</v>
      </c>
      <c r="I61">
        <f>VLOOKUP(A61,[1]WAGNER!A:H,1,0)</f>
        <v>52419</v>
      </c>
    </row>
    <row r="62" spans="1:9" x14ac:dyDescent="0.25">
      <c r="A62" s="6">
        <v>52419</v>
      </c>
      <c r="B62" s="7" t="s">
        <v>86</v>
      </c>
      <c r="C62" s="8" t="s">
        <v>89</v>
      </c>
      <c r="D62" s="9">
        <v>440</v>
      </c>
      <c r="E62" s="30" t="s">
        <v>75</v>
      </c>
      <c r="F62" s="12">
        <v>14.2</v>
      </c>
      <c r="G62" s="10">
        <v>6248</v>
      </c>
      <c r="H62" s="8" t="s">
        <v>88</v>
      </c>
      <c r="I62">
        <f>VLOOKUP(A62,[1]WAGNER!A:H,1,0)</f>
        <v>52419</v>
      </c>
    </row>
    <row r="63" spans="1:9" x14ac:dyDescent="0.25">
      <c r="A63" s="6">
        <v>5138</v>
      </c>
      <c r="B63" s="7" t="s">
        <v>86</v>
      </c>
      <c r="C63" s="8" t="s">
        <v>19</v>
      </c>
      <c r="D63" s="9">
        <v>8200</v>
      </c>
      <c r="E63" s="30" t="s">
        <v>75</v>
      </c>
      <c r="F63" s="12">
        <v>0.77</v>
      </c>
      <c r="G63" s="10">
        <v>6314</v>
      </c>
      <c r="H63" s="8" t="s">
        <v>90</v>
      </c>
      <c r="I63">
        <f>VLOOKUP(A63,[1]WAGNER!A:H,1,0)</f>
        <v>5138</v>
      </c>
    </row>
    <row r="64" spans="1:9" x14ac:dyDescent="0.25">
      <c r="A64" s="6">
        <v>2557994</v>
      </c>
      <c r="B64" s="7" t="s">
        <v>14</v>
      </c>
      <c r="C64" s="8" t="s">
        <v>81</v>
      </c>
      <c r="D64" s="9">
        <v>80</v>
      </c>
      <c r="E64" s="30" t="s">
        <v>75</v>
      </c>
      <c r="F64" s="12">
        <v>34</v>
      </c>
      <c r="G64" s="10">
        <v>2720</v>
      </c>
      <c r="H64" s="8" t="s">
        <v>79</v>
      </c>
      <c r="I64">
        <f>VLOOKUP(A64,[1]WAGNER!A:H,1,0)</f>
        <v>2557994</v>
      </c>
    </row>
    <row r="65" spans="1:9" x14ac:dyDescent="0.25">
      <c r="A65" s="6">
        <v>1323260</v>
      </c>
      <c r="B65" s="7" t="s">
        <v>16</v>
      </c>
      <c r="C65" s="8" t="s">
        <v>91</v>
      </c>
      <c r="D65" s="9">
        <v>1420</v>
      </c>
      <c r="E65" s="30" t="s">
        <v>75</v>
      </c>
      <c r="F65" s="12">
        <v>4.9000000000000004</v>
      </c>
      <c r="G65" s="10">
        <v>6958</v>
      </c>
      <c r="H65" s="8" t="s">
        <v>92</v>
      </c>
      <c r="I65">
        <f>VLOOKUP(A65,[1]WAGNER!A:H,1,0)</f>
        <v>1323260</v>
      </c>
    </row>
    <row r="66" spans="1:9" x14ac:dyDescent="0.25">
      <c r="A66" s="6">
        <v>1321950</v>
      </c>
      <c r="B66" s="7" t="s">
        <v>16</v>
      </c>
      <c r="C66" s="8" t="s">
        <v>91</v>
      </c>
      <c r="D66" s="9">
        <v>760</v>
      </c>
      <c r="E66" s="30" t="s">
        <v>75</v>
      </c>
      <c r="F66" s="12">
        <v>4.9000000000000004</v>
      </c>
      <c r="G66" s="10">
        <v>3724</v>
      </c>
      <c r="H66" s="8" t="s">
        <v>92</v>
      </c>
      <c r="I66">
        <f>VLOOKUP(A66,[1]WAGNER!A:H,1,0)</f>
        <v>1321950</v>
      </c>
    </row>
    <row r="67" spans="1:9" x14ac:dyDescent="0.25">
      <c r="A67" s="6">
        <v>1321950</v>
      </c>
      <c r="B67" s="7" t="s">
        <v>16</v>
      </c>
      <c r="C67" s="8" t="s">
        <v>91</v>
      </c>
      <c r="D67" s="9">
        <v>290</v>
      </c>
      <c r="E67" s="30" t="s">
        <v>75</v>
      </c>
      <c r="F67" s="12">
        <v>4.9000000000000004</v>
      </c>
      <c r="G67" s="10">
        <v>1421</v>
      </c>
      <c r="H67" s="8" t="s">
        <v>92</v>
      </c>
      <c r="I67">
        <f>VLOOKUP(A67,[1]WAGNER!A:H,1,0)</f>
        <v>1321950</v>
      </c>
    </row>
    <row r="68" spans="1:9" x14ac:dyDescent="0.25">
      <c r="A68" s="6">
        <v>5202</v>
      </c>
      <c r="B68" s="7" t="s">
        <v>22</v>
      </c>
      <c r="C68" s="8" t="s">
        <v>74</v>
      </c>
      <c r="D68" s="9">
        <v>184</v>
      </c>
      <c r="E68" s="30" t="s">
        <v>75</v>
      </c>
      <c r="F68" s="12">
        <v>6.2</v>
      </c>
      <c r="G68" s="10">
        <v>1140.8</v>
      </c>
      <c r="H68" s="8" t="s">
        <v>76</v>
      </c>
      <c r="I68">
        <f>VLOOKUP(A68,[1]WAGNER!A:H,1,0)</f>
        <v>5202</v>
      </c>
    </row>
    <row r="69" spans="1:9" x14ac:dyDescent="0.25">
      <c r="A69" s="6">
        <v>11601</v>
      </c>
      <c r="B69" s="7" t="s">
        <v>22</v>
      </c>
      <c r="C69" s="8" t="s">
        <v>10</v>
      </c>
      <c r="D69" s="9">
        <v>108</v>
      </c>
      <c r="E69" s="30" t="s">
        <v>75</v>
      </c>
      <c r="F69" s="12">
        <v>65.540000000000006</v>
      </c>
      <c r="G69" s="10">
        <v>7078.32</v>
      </c>
      <c r="H69" s="8" t="s">
        <v>12</v>
      </c>
      <c r="I69">
        <f>VLOOKUP(A69,[1]WAGNER!A:H,1,0)</f>
        <v>11601</v>
      </c>
    </row>
    <row r="70" spans="1:9" x14ac:dyDescent="0.25">
      <c r="A70" s="6">
        <v>174061</v>
      </c>
      <c r="B70" s="7" t="s">
        <v>22</v>
      </c>
      <c r="C70" s="8" t="s">
        <v>93</v>
      </c>
      <c r="D70" s="9">
        <v>50</v>
      </c>
      <c r="E70" s="30" t="s">
        <v>75</v>
      </c>
      <c r="F70" s="12">
        <v>13.32</v>
      </c>
      <c r="G70" s="10">
        <v>666</v>
      </c>
      <c r="H70" s="8" t="s">
        <v>94</v>
      </c>
      <c r="I70">
        <f>VLOOKUP(A70,[1]WAGNER!A:H,1,0)</f>
        <v>174061</v>
      </c>
    </row>
    <row r="71" spans="1:9" x14ac:dyDescent="0.25">
      <c r="A71" s="6">
        <v>67147</v>
      </c>
      <c r="B71" s="7" t="s">
        <v>22</v>
      </c>
      <c r="C71" s="8" t="s">
        <v>87</v>
      </c>
      <c r="D71" s="9">
        <v>900</v>
      </c>
      <c r="E71" s="30" t="s">
        <v>75</v>
      </c>
      <c r="F71" s="12">
        <v>18.656500000000001</v>
      </c>
      <c r="G71" s="10">
        <v>16790.849999999999</v>
      </c>
      <c r="H71" s="8" t="s">
        <v>41</v>
      </c>
      <c r="I71">
        <f>VLOOKUP(A71,[1]WAGNER!A:H,1,0)</f>
        <v>67147</v>
      </c>
    </row>
    <row r="72" spans="1:9" x14ac:dyDescent="0.25">
      <c r="A72" s="6">
        <v>2563384</v>
      </c>
      <c r="B72" s="7" t="s">
        <v>95</v>
      </c>
      <c r="C72" s="8" t="s">
        <v>78</v>
      </c>
      <c r="D72" s="9">
        <v>975</v>
      </c>
      <c r="E72" s="30" t="s">
        <v>75</v>
      </c>
      <c r="F72" s="12">
        <v>4.1900000000000004</v>
      </c>
      <c r="G72" s="10">
        <v>4085.25</v>
      </c>
      <c r="H72" s="8" t="s">
        <v>79</v>
      </c>
      <c r="I72">
        <f>VLOOKUP(A72,[1]WAGNER!A:H,1,0)</f>
        <v>2563384</v>
      </c>
    </row>
    <row r="73" spans="1:9" x14ac:dyDescent="0.25">
      <c r="A73" s="6">
        <v>2563384</v>
      </c>
      <c r="B73" s="7" t="s">
        <v>95</v>
      </c>
      <c r="C73" s="8" t="s">
        <v>81</v>
      </c>
      <c r="D73" s="9">
        <v>55</v>
      </c>
      <c r="E73" s="30" t="s">
        <v>75</v>
      </c>
      <c r="F73" s="12">
        <v>30</v>
      </c>
      <c r="G73" s="10">
        <v>1650</v>
      </c>
      <c r="H73" s="8" t="s">
        <v>79</v>
      </c>
      <c r="I73">
        <f>VLOOKUP(A73,[1]WAGNER!A:H,1,0)</f>
        <v>2563384</v>
      </c>
    </row>
    <row r="74" spans="1:9" x14ac:dyDescent="0.25">
      <c r="A74" s="6">
        <v>142395</v>
      </c>
      <c r="B74" s="7" t="s">
        <v>95</v>
      </c>
      <c r="C74" s="8" t="s">
        <v>96</v>
      </c>
      <c r="D74" s="9">
        <v>150</v>
      </c>
      <c r="E74" s="30" t="s">
        <v>75</v>
      </c>
      <c r="F74" s="12">
        <v>8.7899999999999991</v>
      </c>
      <c r="G74" s="10">
        <v>1318.5</v>
      </c>
      <c r="H74" s="8" t="s">
        <v>97</v>
      </c>
      <c r="I74">
        <f>VLOOKUP(A74,[1]WAGNER!A:H,1,0)</f>
        <v>142395</v>
      </c>
    </row>
    <row r="75" spans="1:9" x14ac:dyDescent="0.25">
      <c r="A75" s="6">
        <v>1194686</v>
      </c>
      <c r="B75" s="7" t="s">
        <v>98</v>
      </c>
      <c r="C75" s="8" t="s">
        <v>47</v>
      </c>
      <c r="D75" s="9">
        <v>10000</v>
      </c>
      <c r="E75" s="30" t="s">
        <v>75</v>
      </c>
      <c r="F75" s="12">
        <v>1.2851999999999999</v>
      </c>
      <c r="G75" s="10">
        <v>12852</v>
      </c>
      <c r="H75" s="8" t="s">
        <v>99</v>
      </c>
      <c r="I75">
        <f>VLOOKUP(A75,[1]WAGNER!A:H,1,0)</f>
        <v>1194686</v>
      </c>
    </row>
    <row r="76" spans="1:9" x14ac:dyDescent="0.25">
      <c r="A76" s="6">
        <v>1434340</v>
      </c>
      <c r="B76" s="7" t="s">
        <v>98</v>
      </c>
      <c r="C76" s="8" t="s">
        <v>84</v>
      </c>
      <c r="D76" s="9">
        <v>72</v>
      </c>
      <c r="E76" s="30" t="s">
        <v>75</v>
      </c>
      <c r="F76" s="12">
        <v>42.88</v>
      </c>
      <c r="G76" s="10">
        <v>3087.36</v>
      </c>
      <c r="H76" s="8" t="s">
        <v>85</v>
      </c>
      <c r="I76">
        <f>VLOOKUP(A76,[1]WAGNER!A:H,1,0)</f>
        <v>1434340</v>
      </c>
    </row>
    <row r="77" spans="1:9" x14ac:dyDescent="0.25">
      <c r="A77" s="6">
        <v>11638</v>
      </c>
      <c r="B77" s="7" t="s">
        <v>98</v>
      </c>
      <c r="C77" s="8" t="s">
        <v>10</v>
      </c>
      <c r="D77" s="9">
        <v>108</v>
      </c>
      <c r="E77" s="30" t="s">
        <v>75</v>
      </c>
      <c r="F77" s="12">
        <v>65.540000000000006</v>
      </c>
      <c r="G77" s="10">
        <v>7078.32</v>
      </c>
      <c r="H77" s="8" t="s">
        <v>12</v>
      </c>
      <c r="I77">
        <f>VLOOKUP(A77,[1]WAGNER!A:H,1,0)</f>
        <v>11638</v>
      </c>
    </row>
    <row r="78" spans="1:9" x14ac:dyDescent="0.25">
      <c r="A78" s="6">
        <v>11638</v>
      </c>
      <c r="B78" s="7" t="s">
        <v>98</v>
      </c>
      <c r="C78" s="8" t="s">
        <v>10</v>
      </c>
      <c r="D78" s="9">
        <v>24</v>
      </c>
      <c r="E78" s="30" t="s">
        <v>75</v>
      </c>
      <c r="F78" s="12">
        <v>65.540000000000006</v>
      </c>
      <c r="G78" s="10">
        <v>1572.96</v>
      </c>
      <c r="H78" s="8" t="s">
        <v>12</v>
      </c>
      <c r="I78">
        <f>VLOOKUP(A78,[1]WAGNER!A:H,1,0)</f>
        <v>11638</v>
      </c>
    </row>
    <row r="79" spans="1:9" x14ac:dyDescent="0.25">
      <c r="A79" s="6">
        <v>1329937</v>
      </c>
      <c r="B79" s="7" t="s">
        <v>100</v>
      </c>
      <c r="C79" s="8" t="s">
        <v>91</v>
      </c>
      <c r="D79" s="9">
        <v>760</v>
      </c>
      <c r="E79" s="30" t="s">
        <v>75</v>
      </c>
      <c r="F79" s="12">
        <v>4.9000000000000004</v>
      </c>
      <c r="G79" s="10">
        <v>3724</v>
      </c>
      <c r="H79" s="8" t="s">
        <v>92</v>
      </c>
      <c r="I79">
        <f>VLOOKUP(A79,[1]WAGNER!A:H,1,0)</f>
        <v>1329937</v>
      </c>
    </row>
    <row r="80" spans="1:9" x14ac:dyDescent="0.25">
      <c r="A80" s="6">
        <v>5298</v>
      </c>
      <c r="B80" s="7" t="s">
        <v>101</v>
      </c>
      <c r="C80" s="8" t="s">
        <v>74</v>
      </c>
      <c r="D80" s="9">
        <v>500</v>
      </c>
      <c r="E80" s="30" t="s">
        <v>75</v>
      </c>
      <c r="F80" s="12">
        <v>6.2</v>
      </c>
      <c r="G80" s="10">
        <v>3100</v>
      </c>
      <c r="H80" s="8" t="s">
        <v>76</v>
      </c>
      <c r="I80">
        <f>VLOOKUP(A80,[1]WAGNER!A:H,1,0)</f>
        <v>5298</v>
      </c>
    </row>
    <row r="81" spans="1:9" x14ac:dyDescent="0.25">
      <c r="A81" s="6">
        <v>11645</v>
      </c>
      <c r="B81" s="7" t="s">
        <v>101</v>
      </c>
      <c r="C81" s="8" t="s">
        <v>102</v>
      </c>
      <c r="D81" s="9">
        <v>180</v>
      </c>
      <c r="E81" s="30" t="s">
        <v>75</v>
      </c>
      <c r="F81" s="12">
        <v>14</v>
      </c>
      <c r="G81" s="10">
        <v>2520</v>
      </c>
      <c r="H81" s="8" t="s">
        <v>12</v>
      </c>
      <c r="I81">
        <f>VLOOKUP(A81,[1]WAGNER!A:H,1,0)</f>
        <v>11645</v>
      </c>
    </row>
    <row r="82" spans="1:9" x14ac:dyDescent="0.25">
      <c r="A82" s="6">
        <v>201372</v>
      </c>
      <c r="B82" s="7" t="s">
        <v>101</v>
      </c>
      <c r="C82" s="8" t="s">
        <v>28</v>
      </c>
      <c r="D82" s="9">
        <v>6000</v>
      </c>
      <c r="E82" s="30" t="s">
        <v>75</v>
      </c>
      <c r="F82" s="12">
        <v>1</v>
      </c>
      <c r="G82" s="10">
        <v>6000</v>
      </c>
      <c r="H82" s="8" t="s">
        <v>29</v>
      </c>
      <c r="I82">
        <f>VLOOKUP(A82,[1]WAGNER!A:H,1,0)</f>
        <v>201372</v>
      </c>
    </row>
    <row r="83" spans="1:9" x14ac:dyDescent="0.25">
      <c r="A83" s="6">
        <v>403113</v>
      </c>
      <c r="B83" s="7" t="s">
        <v>101</v>
      </c>
      <c r="C83" s="8" t="s">
        <v>82</v>
      </c>
      <c r="D83" s="9">
        <v>450</v>
      </c>
      <c r="E83" s="30" t="s">
        <v>75</v>
      </c>
      <c r="F83" s="12">
        <v>2.64</v>
      </c>
      <c r="G83" s="10">
        <v>1188</v>
      </c>
      <c r="H83" s="8" t="s">
        <v>83</v>
      </c>
      <c r="I83">
        <f>VLOOKUP(A83,[1]WAGNER!A:H,1,0)</f>
        <v>403113</v>
      </c>
    </row>
    <row r="84" spans="1:9" x14ac:dyDescent="0.25">
      <c r="A84" s="6">
        <v>986229</v>
      </c>
      <c r="B84" s="7" t="s">
        <v>103</v>
      </c>
      <c r="C84" s="8" t="s">
        <v>89</v>
      </c>
      <c r="D84" s="9">
        <v>1800</v>
      </c>
      <c r="E84" s="30" t="s">
        <v>75</v>
      </c>
      <c r="F84" s="12">
        <v>20.94</v>
      </c>
      <c r="G84" s="10">
        <v>37692</v>
      </c>
      <c r="H84" s="8" t="s">
        <v>52</v>
      </c>
      <c r="I84">
        <f>VLOOKUP(A84,[1]WAGNER!A:H,1,0)</f>
        <v>986229</v>
      </c>
    </row>
    <row r="85" spans="1:9" x14ac:dyDescent="0.25">
      <c r="A85" s="6">
        <v>1435747</v>
      </c>
      <c r="B85" s="7" t="s">
        <v>103</v>
      </c>
      <c r="C85" s="8" t="s">
        <v>84</v>
      </c>
      <c r="D85" s="9">
        <v>48</v>
      </c>
      <c r="E85" s="30" t="s">
        <v>75</v>
      </c>
      <c r="F85" s="12">
        <v>42.88</v>
      </c>
      <c r="G85" s="10">
        <v>2058.2399999999998</v>
      </c>
      <c r="H85" s="8" t="s">
        <v>85</v>
      </c>
      <c r="I85">
        <f>VLOOKUP(A85,[1]WAGNER!A:H,1,0)</f>
        <v>1435747</v>
      </c>
    </row>
    <row r="86" spans="1:9" x14ac:dyDescent="0.25">
      <c r="A86" s="6">
        <v>4824</v>
      </c>
      <c r="B86" s="7" t="s">
        <v>103</v>
      </c>
      <c r="C86" s="8" t="s">
        <v>31</v>
      </c>
      <c r="D86" s="9">
        <v>300</v>
      </c>
      <c r="E86" s="30" t="s">
        <v>75</v>
      </c>
      <c r="F86" s="12">
        <v>30</v>
      </c>
      <c r="G86" s="10">
        <v>9000</v>
      </c>
      <c r="H86" s="8" t="s">
        <v>55</v>
      </c>
      <c r="I86">
        <f>VLOOKUP(A86,[1]WAGNER!A:H,1,0)</f>
        <v>4824</v>
      </c>
    </row>
    <row r="87" spans="1:9" x14ac:dyDescent="0.25">
      <c r="A87" s="6">
        <v>174869</v>
      </c>
      <c r="B87" s="7" t="s">
        <v>30</v>
      </c>
      <c r="C87" s="8" t="s">
        <v>93</v>
      </c>
      <c r="D87" s="9">
        <v>250</v>
      </c>
      <c r="E87" s="30" t="s">
        <v>75</v>
      </c>
      <c r="F87" s="12">
        <v>13.32</v>
      </c>
      <c r="G87" s="10">
        <v>3330</v>
      </c>
      <c r="H87" s="8" t="s">
        <v>94</v>
      </c>
      <c r="I87">
        <f>VLOOKUP(A87,[1]WAGNER!A:H,1,0)</f>
        <v>174869</v>
      </c>
    </row>
    <row r="88" spans="1:9" x14ac:dyDescent="0.25">
      <c r="A88" s="6">
        <v>427110</v>
      </c>
      <c r="B88" s="7" t="s">
        <v>30</v>
      </c>
      <c r="C88" s="8" t="s">
        <v>28</v>
      </c>
      <c r="D88" s="9">
        <v>3000</v>
      </c>
      <c r="E88" s="30" t="s">
        <v>75</v>
      </c>
      <c r="F88" s="12">
        <v>5.2</v>
      </c>
      <c r="G88" s="10">
        <v>15600</v>
      </c>
      <c r="H88" s="8" t="s">
        <v>32</v>
      </c>
      <c r="I88">
        <f>VLOOKUP(A88,[1]WAGNER!A:H,1,0)</f>
        <v>427110</v>
      </c>
    </row>
    <row r="89" spans="1:9" x14ac:dyDescent="0.25">
      <c r="A89" s="6">
        <v>109860</v>
      </c>
      <c r="B89" s="7" t="s">
        <v>104</v>
      </c>
      <c r="C89" s="8" t="s">
        <v>96</v>
      </c>
      <c r="D89" s="9">
        <v>250</v>
      </c>
      <c r="E89" s="30" t="s">
        <v>75</v>
      </c>
      <c r="F89" s="12">
        <v>9.14</v>
      </c>
      <c r="G89" s="10">
        <v>2285</v>
      </c>
      <c r="H89" s="8" t="s">
        <v>105</v>
      </c>
      <c r="I89" t="e">
        <f>VLOOKUP(A89,[1]WAGNER!A:H,1,0)</f>
        <v>#N/A</v>
      </c>
    </row>
    <row r="90" spans="1:9" x14ac:dyDescent="0.25">
      <c r="A90" s="6">
        <v>2572928</v>
      </c>
      <c r="B90" s="7" t="s">
        <v>104</v>
      </c>
      <c r="C90" s="8" t="s">
        <v>78</v>
      </c>
      <c r="D90" s="9">
        <v>650</v>
      </c>
      <c r="E90" s="30" t="s">
        <v>75</v>
      </c>
      <c r="F90" s="12">
        <v>4.1900000000000004</v>
      </c>
      <c r="G90" s="10">
        <v>2723.5</v>
      </c>
      <c r="H90" s="8" t="s">
        <v>79</v>
      </c>
      <c r="I90">
        <f>VLOOKUP(A90,[1]WAGNER!A:H,1,0)</f>
        <v>2572928</v>
      </c>
    </row>
    <row r="91" spans="1:9" x14ac:dyDescent="0.25">
      <c r="A91" s="6">
        <v>426920</v>
      </c>
      <c r="B91" s="7" t="s">
        <v>104</v>
      </c>
      <c r="C91" s="8" t="s">
        <v>31</v>
      </c>
      <c r="D91" s="9">
        <v>300</v>
      </c>
      <c r="E91" s="30" t="s">
        <v>75</v>
      </c>
      <c r="F91" s="12">
        <v>44</v>
      </c>
      <c r="G91" s="10">
        <v>13200</v>
      </c>
      <c r="H91" s="8" t="s">
        <v>32</v>
      </c>
      <c r="I91">
        <f>VLOOKUP(A91,[1]WAGNER!A:H,1,0)</f>
        <v>426920</v>
      </c>
    </row>
    <row r="92" spans="1:9" x14ac:dyDescent="0.25">
      <c r="A92" s="6">
        <v>2573950</v>
      </c>
      <c r="B92" s="7" t="s">
        <v>106</v>
      </c>
      <c r="C92" s="8" t="s">
        <v>80</v>
      </c>
      <c r="D92" s="9">
        <v>1500</v>
      </c>
      <c r="E92" s="30" t="s">
        <v>75</v>
      </c>
      <c r="F92" s="12">
        <v>10.7</v>
      </c>
      <c r="G92" s="10">
        <v>16050</v>
      </c>
      <c r="H92" s="8" t="s">
        <v>79</v>
      </c>
      <c r="I92">
        <f>VLOOKUP(A92,[1]WAGNER!A:H,1,0)</f>
        <v>2573950</v>
      </c>
    </row>
    <row r="93" spans="1:9" x14ac:dyDescent="0.25">
      <c r="A93" s="6">
        <v>2573805</v>
      </c>
      <c r="B93" s="7" t="s">
        <v>106</v>
      </c>
      <c r="C93" s="8" t="s">
        <v>81</v>
      </c>
      <c r="D93" s="9">
        <v>40</v>
      </c>
      <c r="E93" s="30" t="s">
        <v>75</v>
      </c>
      <c r="F93" s="12">
        <v>30</v>
      </c>
      <c r="G93" s="10">
        <v>1200</v>
      </c>
      <c r="H93" s="8" t="s">
        <v>79</v>
      </c>
      <c r="I93">
        <f>VLOOKUP(A93,[1]WAGNER!A:H,1,0)</f>
        <v>2573805</v>
      </c>
    </row>
    <row r="94" spans="1:9" x14ac:dyDescent="0.25">
      <c r="A94" s="6">
        <v>2573804</v>
      </c>
      <c r="B94" s="7" t="s">
        <v>106</v>
      </c>
      <c r="C94" s="8" t="s">
        <v>81</v>
      </c>
      <c r="D94" s="9">
        <v>1000</v>
      </c>
      <c r="E94" s="30" t="s">
        <v>75</v>
      </c>
      <c r="F94" s="12">
        <v>30</v>
      </c>
      <c r="G94" s="10">
        <v>30000</v>
      </c>
      <c r="H94" s="8" t="s">
        <v>79</v>
      </c>
      <c r="I94">
        <f>VLOOKUP(A94,[1]WAGNER!A:H,1,0)</f>
        <v>2573804</v>
      </c>
    </row>
    <row r="95" spans="1:9" x14ac:dyDescent="0.25">
      <c r="A95" s="6">
        <v>16678</v>
      </c>
      <c r="B95" s="7" t="s">
        <v>107</v>
      </c>
      <c r="C95" s="8" t="s">
        <v>19</v>
      </c>
      <c r="D95" s="9">
        <v>6000</v>
      </c>
      <c r="E95" s="30" t="s">
        <v>75</v>
      </c>
      <c r="F95" s="12">
        <v>3.2</v>
      </c>
      <c r="G95" s="10">
        <v>19200</v>
      </c>
      <c r="H95" s="8" t="s">
        <v>108</v>
      </c>
      <c r="I95">
        <f>VLOOKUP(A95,[1]WAGNER!A:H,1,0)</f>
        <v>16678</v>
      </c>
    </row>
    <row r="96" spans="1:9" x14ac:dyDescent="0.25">
      <c r="A96" s="6">
        <v>1277477</v>
      </c>
      <c r="B96" s="7" t="s">
        <v>107</v>
      </c>
      <c r="C96" s="8" t="s">
        <v>91</v>
      </c>
      <c r="D96" s="9">
        <v>2000</v>
      </c>
      <c r="E96" s="30" t="s">
        <v>75</v>
      </c>
      <c r="F96" s="12">
        <v>7.85</v>
      </c>
      <c r="G96" s="10">
        <v>15700</v>
      </c>
      <c r="H96" s="8" t="s">
        <v>27</v>
      </c>
      <c r="I96">
        <f>VLOOKUP(A96,[1]WAGNER!A:H,1,0)</f>
        <v>1277477</v>
      </c>
    </row>
    <row r="97" spans="1:9" x14ac:dyDescent="0.25">
      <c r="A97" s="6">
        <v>196468</v>
      </c>
      <c r="B97" s="7" t="s">
        <v>107</v>
      </c>
      <c r="C97" s="8" t="s">
        <v>102</v>
      </c>
      <c r="D97" s="9">
        <v>100</v>
      </c>
      <c r="E97" s="30" t="s">
        <v>75</v>
      </c>
      <c r="F97" s="12">
        <v>32.299999999999997</v>
      </c>
      <c r="G97" s="10">
        <v>3230</v>
      </c>
      <c r="H97" s="8" t="s">
        <v>72</v>
      </c>
      <c r="I97">
        <f>VLOOKUP(A97,[1]WAGNER!A:H,1,0)</f>
        <v>196468</v>
      </c>
    </row>
    <row r="98" spans="1:9" x14ac:dyDescent="0.25">
      <c r="A98" s="6">
        <v>143645</v>
      </c>
      <c r="B98" s="7" t="s">
        <v>107</v>
      </c>
      <c r="C98" s="8" t="s">
        <v>31</v>
      </c>
      <c r="D98" s="9">
        <v>200</v>
      </c>
      <c r="E98" s="30" t="s">
        <v>75</v>
      </c>
      <c r="F98" s="12">
        <v>30</v>
      </c>
      <c r="G98" s="10">
        <v>6000</v>
      </c>
      <c r="H98" s="8" t="s">
        <v>24</v>
      </c>
      <c r="I98">
        <f>VLOOKUP(A98,[1]WAGNER!A:H,1,0)</f>
        <v>143645</v>
      </c>
    </row>
    <row r="99" spans="1:9" x14ac:dyDescent="0.25">
      <c r="A99" s="6">
        <v>70107</v>
      </c>
      <c r="B99" s="7" t="s">
        <v>107</v>
      </c>
      <c r="C99" s="8" t="s">
        <v>47</v>
      </c>
      <c r="D99" s="9">
        <v>3000</v>
      </c>
      <c r="E99" s="30" t="s">
        <v>75</v>
      </c>
      <c r="F99" s="12">
        <v>5.2919999999999998</v>
      </c>
      <c r="G99" s="10">
        <v>15876</v>
      </c>
      <c r="H99" s="8" t="s">
        <v>41</v>
      </c>
      <c r="I99">
        <f>VLOOKUP(A99,[1]WAGNER!A:H,1,0)</f>
        <v>70107</v>
      </c>
    </row>
    <row r="100" spans="1:9" x14ac:dyDescent="0.25">
      <c r="A100" s="6">
        <v>405246</v>
      </c>
      <c r="B100" s="7" t="s">
        <v>107</v>
      </c>
      <c r="C100" s="8" t="s">
        <v>82</v>
      </c>
      <c r="D100" s="9">
        <v>1400</v>
      </c>
      <c r="E100" s="30" t="s">
        <v>75</v>
      </c>
      <c r="F100" s="12">
        <v>2.64</v>
      </c>
      <c r="G100" s="10">
        <v>3696</v>
      </c>
      <c r="H100" s="8" t="s">
        <v>83</v>
      </c>
      <c r="I100">
        <f>VLOOKUP(A100,[1]WAGNER!A:H,1,0)</f>
        <v>405246</v>
      </c>
    </row>
    <row r="101" spans="1:9" x14ac:dyDescent="0.25">
      <c r="A101" s="6">
        <v>2578003</v>
      </c>
      <c r="B101" s="7" t="s">
        <v>109</v>
      </c>
      <c r="C101" s="8" t="s">
        <v>110</v>
      </c>
      <c r="D101" s="9">
        <v>800</v>
      </c>
      <c r="E101" s="30" t="s">
        <v>75</v>
      </c>
      <c r="F101" s="12">
        <v>4.1900000000000004</v>
      </c>
      <c r="G101" s="10">
        <v>3352</v>
      </c>
      <c r="H101" s="8" t="s">
        <v>79</v>
      </c>
      <c r="I101">
        <f>VLOOKUP(A101,[1]WAGNER!A:H,1,0)</f>
        <v>2578003</v>
      </c>
    </row>
    <row r="102" spans="1:9" x14ac:dyDescent="0.25">
      <c r="A102" s="6">
        <v>1438017</v>
      </c>
      <c r="B102" s="7" t="s">
        <v>109</v>
      </c>
      <c r="C102" s="8" t="s">
        <v>84</v>
      </c>
      <c r="D102" s="9">
        <v>144</v>
      </c>
      <c r="E102" s="30" t="s">
        <v>75</v>
      </c>
      <c r="F102" s="12">
        <v>44.6</v>
      </c>
      <c r="G102" s="10">
        <v>6422.4</v>
      </c>
      <c r="H102" s="8" t="s">
        <v>85</v>
      </c>
      <c r="I102">
        <f>VLOOKUP(A102,[1]WAGNER!A:H,1,0)</f>
        <v>1438017</v>
      </c>
    </row>
    <row r="103" spans="1:9" x14ac:dyDescent="0.25">
      <c r="A103" s="6">
        <v>11756</v>
      </c>
      <c r="B103" s="7" t="s">
        <v>109</v>
      </c>
      <c r="C103" s="8" t="s">
        <v>10</v>
      </c>
      <c r="D103" s="9">
        <v>144</v>
      </c>
      <c r="E103" s="30" t="s">
        <v>75</v>
      </c>
      <c r="F103" s="12">
        <v>65.540000000000006</v>
      </c>
      <c r="G103" s="10">
        <v>9437.76</v>
      </c>
      <c r="H103" s="8" t="s">
        <v>12</v>
      </c>
      <c r="I103">
        <f>VLOOKUP(A103,[1]WAGNER!A:H,1,0)</f>
        <v>11756</v>
      </c>
    </row>
    <row r="104" spans="1:9" x14ac:dyDescent="0.25">
      <c r="A104" s="6">
        <v>70417</v>
      </c>
      <c r="B104" s="7" t="s">
        <v>109</v>
      </c>
      <c r="C104" s="8" t="s">
        <v>47</v>
      </c>
      <c r="D104" s="9">
        <v>4000</v>
      </c>
      <c r="E104" s="30" t="s">
        <v>75</v>
      </c>
      <c r="F104" s="12">
        <v>3.98</v>
      </c>
      <c r="G104" s="10">
        <v>15920</v>
      </c>
      <c r="H104" s="8" t="s">
        <v>41</v>
      </c>
      <c r="I104">
        <f>VLOOKUP(A104,[1]WAGNER!A:H,1,0)</f>
        <v>70417</v>
      </c>
    </row>
    <row r="105" spans="1:9" x14ac:dyDescent="0.25">
      <c r="A105" s="6">
        <v>84779</v>
      </c>
      <c r="B105" s="7" t="s">
        <v>111</v>
      </c>
      <c r="C105" s="8" t="s">
        <v>112</v>
      </c>
      <c r="D105" s="9">
        <v>75</v>
      </c>
      <c r="E105" s="30" t="s">
        <v>75</v>
      </c>
      <c r="F105" s="12">
        <v>3.28</v>
      </c>
      <c r="G105" s="10">
        <v>246</v>
      </c>
      <c r="H105" s="8" t="s">
        <v>113</v>
      </c>
      <c r="I105">
        <f>VLOOKUP(A105,[1]WAGNER!A:H,1,0)</f>
        <v>84779</v>
      </c>
    </row>
    <row r="106" spans="1:9" x14ac:dyDescent="0.25">
      <c r="A106" s="6">
        <v>197135</v>
      </c>
      <c r="B106" s="7" t="s">
        <v>111</v>
      </c>
      <c r="C106" s="8" t="s">
        <v>102</v>
      </c>
      <c r="D106" s="9">
        <v>50</v>
      </c>
      <c r="E106" s="30" t="s">
        <v>75</v>
      </c>
      <c r="F106" s="12">
        <v>32.299999999999997</v>
      </c>
      <c r="G106" s="10">
        <v>1615</v>
      </c>
      <c r="H106" s="8" t="s">
        <v>72</v>
      </c>
      <c r="I106">
        <f>VLOOKUP(A106,[1]WAGNER!A:H,1,0)</f>
        <v>197135</v>
      </c>
    </row>
    <row r="107" spans="1:9" x14ac:dyDescent="0.25">
      <c r="A107" s="6">
        <v>62347</v>
      </c>
      <c r="B107" s="7" t="s">
        <v>111</v>
      </c>
      <c r="C107" s="8" t="s">
        <v>114</v>
      </c>
      <c r="D107" s="9">
        <v>20</v>
      </c>
      <c r="E107" s="30" t="s">
        <v>75</v>
      </c>
      <c r="F107" s="12">
        <v>55</v>
      </c>
      <c r="G107" s="10">
        <v>1100</v>
      </c>
      <c r="H107" s="8" t="s">
        <v>115</v>
      </c>
      <c r="I107">
        <f>VLOOKUP(A107,[1]WAGNER!A:H,1,0)</f>
        <v>62347</v>
      </c>
    </row>
    <row r="108" spans="1:9" x14ac:dyDescent="0.25">
      <c r="A108" s="6">
        <v>175471</v>
      </c>
      <c r="B108" s="7" t="s">
        <v>111</v>
      </c>
      <c r="C108" s="8" t="s">
        <v>116</v>
      </c>
      <c r="D108" s="9">
        <v>600</v>
      </c>
      <c r="E108" s="30" t="s">
        <v>75</v>
      </c>
      <c r="F108" s="12">
        <v>0.7</v>
      </c>
      <c r="G108" s="10">
        <v>420</v>
      </c>
      <c r="H108" s="8" t="s">
        <v>94</v>
      </c>
      <c r="I108">
        <f>VLOOKUP(A108,[1]WAGNER!A:H,1,0)</f>
        <v>175471</v>
      </c>
    </row>
    <row r="109" spans="1:9" x14ac:dyDescent="0.25">
      <c r="A109" s="6">
        <v>5292</v>
      </c>
      <c r="B109" s="7" t="s">
        <v>117</v>
      </c>
      <c r="C109" s="8" t="s">
        <v>19</v>
      </c>
      <c r="D109" s="9">
        <v>4200</v>
      </c>
      <c r="E109" s="30" t="s">
        <v>75</v>
      </c>
      <c r="F109" s="12">
        <v>1.2</v>
      </c>
      <c r="G109" s="10">
        <v>5040</v>
      </c>
      <c r="H109" s="8" t="s">
        <v>90</v>
      </c>
      <c r="I109">
        <f>VLOOKUP(A109,[1]WAGNER!A:H,1,0)</f>
        <v>5292</v>
      </c>
    </row>
    <row r="110" spans="1:9" x14ac:dyDescent="0.25">
      <c r="A110" s="6">
        <v>50793</v>
      </c>
      <c r="B110" s="7" t="s">
        <v>117</v>
      </c>
      <c r="C110" s="8" t="s">
        <v>118</v>
      </c>
      <c r="D110" s="9">
        <v>300</v>
      </c>
      <c r="E110" s="30" t="s">
        <v>75</v>
      </c>
      <c r="F110" s="12">
        <v>36.566699999999997</v>
      </c>
      <c r="G110" s="10">
        <v>10970</v>
      </c>
      <c r="H110" s="8" t="s">
        <v>119</v>
      </c>
      <c r="I110">
        <f>VLOOKUP(A110,[1]WAGNER!A:H,1,0)</f>
        <v>50793</v>
      </c>
    </row>
    <row r="111" spans="1:9" x14ac:dyDescent="0.25">
      <c r="A111" s="6">
        <v>202444</v>
      </c>
      <c r="B111" s="7" t="s">
        <v>117</v>
      </c>
      <c r="C111" s="8" t="s">
        <v>31</v>
      </c>
      <c r="D111" s="9">
        <v>1500</v>
      </c>
      <c r="E111" s="30" t="s">
        <v>75</v>
      </c>
      <c r="F111" s="12">
        <v>10</v>
      </c>
      <c r="G111" s="10">
        <v>15000</v>
      </c>
      <c r="H111" s="8" t="s">
        <v>29</v>
      </c>
      <c r="I111">
        <f>VLOOKUP(A111,[1]WAGNER!A:H,1,0)</f>
        <v>202444</v>
      </c>
    </row>
    <row r="112" spans="1:9" x14ac:dyDescent="0.25">
      <c r="A112" s="6">
        <v>2583044</v>
      </c>
      <c r="B112" s="7" t="s">
        <v>35</v>
      </c>
      <c r="C112" s="8" t="s">
        <v>78</v>
      </c>
      <c r="D112" s="9">
        <v>400</v>
      </c>
      <c r="E112" s="30" t="s">
        <v>75</v>
      </c>
      <c r="F112" s="12">
        <v>4.1900000000000004</v>
      </c>
      <c r="G112" s="10">
        <v>1676</v>
      </c>
      <c r="H112" s="8" t="s">
        <v>79</v>
      </c>
      <c r="I112">
        <f>VLOOKUP(A112,[1]WAGNER!A:H,1,0)</f>
        <v>2583044</v>
      </c>
    </row>
    <row r="113" spans="1:9" x14ac:dyDescent="0.25">
      <c r="A113" s="6">
        <v>75</v>
      </c>
      <c r="B113" s="7" t="s">
        <v>35</v>
      </c>
      <c r="C113" s="8" t="s">
        <v>120</v>
      </c>
      <c r="D113" s="9">
        <v>5</v>
      </c>
      <c r="E113" s="30" t="s">
        <v>75</v>
      </c>
      <c r="F113" s="12">
        <v>240.14</v>
      </c>
      <c r="G113" s="10">
        <v>1200.7</v>
      </c>
      <c r="H113" s="8" t="s">
        <v>121</v>
      </c>
      <c r="I113">
        <f>VLOOKUP(A113,[1]WAGNER!A:H,1,0)</f>
        <v>75</v>
      </c>
    </row>
    <row r="114" spans="1:9" x14ac:dyDescent="0.25">
      <c r="A114" s="6">
        <v>6373</v>
      </c>
      <c r="B114" s="7" t="s">
        <v>35</v>
      </c>
      <c r="C114" s="8" t="s">
        <v>122</v>
      </c>
      <c r="D114" s="9">
        <v>300</v>
      </c>
      <c r="E114" s="30" t="s">
        <v>75</v>
      </c>
      <c r="F114" s="12">
        <v>25.208300000000001</v>
      </c>
      <c r="G114" s="10">
        <v>7562.49</v>
      </c>
      <c r="H114" s="8" t="s">
        <v>123</v>
      </c>
      <c r="I114">
        <f>VLOOKUP(A114,[1]WAGNER!A:H,1,0)</f>
        <v>6373</v>
      </c>
    </row>
    <row r="115" spans="1:9" x14ac:dyDescent="0.25">
      <c r="A115" s="6">
        <v>6373</v>
      </c>
      <c r="B115" s="7" t="s">
        <v>35</v>
      </c>
      <c r="C115" s="8" t="s">
        <v>122</v>
      </c>
      <c r="D115" s="9">
        <v>408</v>
      </c>
      <c r="E115" s="30" t="s">
        <v>75</v>
      </c>
      <c r="F115" s="12">
        <v>25.208400000000001</v>
      </c>
      <c r="G115" s="10">
        <v>10285.01</v>
      </c>
      <c r="H115" s="8" t="s">
        <v>123</v>
      </c>
      <c r="I115">
        <f>VLOOKUP(A115,[1]WAGNER!A:H,1,0)</f>
        <v>6373</v>
      </c>
    </row>
    <row r="116" spans="1:9" x14ac:dyDescent="0.25">
      <c r="A116" s="6">
        <v>2584473</v>
      </c>
      <c r="B116" s="7" t="s">
        <v>124</v>
      </c>
      <c r="C116" s="8" t="s">
        <v>78</v>
      </c>
      <c r="D116" s="9">
        <v>200</v>
      </c>
      <c r="E116" s="30" t="s">
        <v>75</v>
      </c>
      <c r="F116" s="12">
        <v>4.1900000000000004</v>
      </c>
      <c r="G116" s="10">
        <v>838</v>
      </c>
      <c r="H116" s="8" t="s">
        <v>79</v>
      </c>
      <c r="I116">
        <f>VLOOKUP(A116,[1]WAGNER!A:H,1,0)</f>
        <v>2584473</v>
      </c>
    </row>
    <row r="117" spans="1:9" x14ac:dyDescent="0.25">
      <c r="A117" s="6">
        <v>1088927</v>
      </c>
      <c r="B117" s="7" t="s">
        <v>124</v>
      </c>
      <c r="C117" s="8" t="s">
        <v>17</v>
      </c>
      <c r="D117" s="9">
        <v>3540</v>
      </c>
      <c r="E117" s="30" t="s">
        <v>75</v>
      </c>
      <c r="F117" s="12">
        <v>0.50829999999999997</v>
      </c>
      <c r="G117" s="10">
        <v>1799.5</v>
      </c>
      <c r="H117" s="8" t="s">
        <v>125</v>
      </c>
      <c r="I117">
        <f>VLOOKUP(A117,[1]WAGNER!A:H,1,0)</f>
        <v>1088927</v>
      </c>
    </row>
    <row r="118" spans="1:9" x14ac:dyDescent="0.25">
      <c r="A118" s="6">
        <v>5315</v>
      </c>
      <c r="B118" s="7" t="s">
        <v>124</v>
      </c>
      <c r="C118" s="8" t="s">
        <v>19</v>
      </c>
      <c r="D118" s="9">
        <v>5100</v>
      </c>
      <c r="E118" s="30" t="s">
        <v>75</v>
      </c>
      <c r="F118" s="12">
        <v>1.2</v>
      </c>
      <c r="G118" s="10">
        <v>6120</v>
      </c>
      <c r="H118" s="8" t="s">
        <v>90</v>
      </c>
      <c r="I118">
        <f>VLOOKUP(A118,[1]WAGNER!A:H,1,0)</f>
        <v>5315</v>
      </c>
    </row>
    <row r="119" spans="1:9" x14ac:dyDescent="0.25">
      <c r="A119" s="6">
        <v>4836</v>
      </c>
      <c r="B119" s="7" t="s">
        <v>126</v>
      </c>
      <c r="C119" s="8" t="s">
        <v>31</v>
      </c>
      <c r="D119" s="9">
        <v>100</v>
      </c>
      <c r="E119" s="30" t="s">
        <v>75</v>
      </c>
      <c r="F119" s="12">
        <v>30</v>
      </c>
      <c r="G119" s="10">
        <v>3000</v>
      </c>
      <c r="H119" s="8" t="s">
        <v>55</v>
      </c>
      <c r="I119">
        <f>VLOOKUP(A119,[1]WAGNER!A:H,1,0)</f>
        <v>4836</v>
      </c>
    </row>
    <row r="120" spans="1:9" x14ac:dyDescent="0.25">
      <c r="A120" s="6">
        <v>52953</v>
      </c>
      <c r="B120" s="7" t="s">
        <v>127</v>
      </c>
      <c r="C120" s="8" t="s">
        <v>87</v>
      </c>
      <c r="D120" s="9">
        <v>1500</v>
      </c>
      <c r="E120" s="30" t="s">
        <v>75</v>
      </c>
      <c r="F120" s="12">
        <v>28.5</v>
      </c>
      <c r="G120" s="10">
        <v>42750</v>
      </c>
      <c r="H120" s="8" t="s">
        <v>88</v>
      </c>
      <c r="I120">
        <f>VLOOKUP(A120,[1]WAGNER!A:H,1,0)</f>
        <v>52953</v>
      </c>
    </row>
    <row r="121" spans="1:9" x14ac:dyDescent="0.25">
      <c r="A121" s="6">
        <v>52953</v>
      </c>
      <c r="B121" s="7" t="s">
        <v>127</v>
      </c>
      <c r="C121" s="8" t="s">
        <v>89</v>
      </c>
      <c r="D121" s="9">
        <v>2000</v>
      </c>
      <c r="E121" s="30" t="s">
        <v>75</v>
      </c>
      <c r="F121" s="12">
        <v>30</v>
      </c>
      <c r="G121" s="10">
        <v>60000</v>
      </c>
      <c r="H121" s="8" t="s">
        <v>88</v>
      </c>
      <c r="I121">
        <f>VLOOKUP(A121,[1]WAGNER!A:H,1,0)</f>
        <v>52953</v>
      </c>
    </row>
    <row r="122" spans="1:9" x14ac:dyDescent="0.25">
      <c r="A122" s="6">
        <v>11820</v>
      </c>
      <c r="B122" s="7" t="s">
        <v>127</v>
      </c>
      <c r="C122" s="8" t="s">
        <v>10</v>
      </c>
      <c r="D122" s="9">
        <v>216</v>
      </c>
      <c r="E122" s="30" t="s">
        <v>75</v>
      </c>
      <c r="F122" s="12">
        <v>65.540000000000006</v>
      </c>
      <c r="G122" s="10">
        <v>14156.64</v>
      </c>
      <c r="H122" s="8" t="s">
        <v>12</v>
      </c>
      <c r="I122">
        <f>VLOOKUP(A122,[1]WAGNER!A:H,1,0)</f>
        <v>11820</v>
      </c>
    </row>
    <row r="123" spans="1:9" x14ac:dyDescent="0.25">
      <c r="A123" s="6">
        <v>2587017</v>
      </c>
      <c r="B123" s="7" t="s">
        <v>128</v>
      </c>
      <c r="C123" s="8" t="s">
        <v>78</v>
      </c>
      <c r="D123" s="9">
        <v>300</v>
      </c>
      <c r="E123" s="30" t="s">
        <v>75</v>
      </c>
      <c r="F123" s="12">
        <v>4.1900000000000004</v>
      </c>
      <c r="G123" s="10">
        <v>1257</v>
      </c>
      <c r="H123" s="8" t="s">
        <v>79</v>
      </c>
      <c r="I123">
        <f>VLOOKUP(A123,[1]WAGNER!A:H,1,0)</f>
        <v>2587017</v>
      </c>
    </row>
    <row r="124" spans="1:9" x14ac:dyDescent="0.25">
      <c r="A124" s="6">
        <v>2587017</v>
      </c>
      <c r="B124" s="7" t="s">
        <v>128</v>
      </c>
      <c r="C124" s="8" t="s">
        <v>78</v>
      </c>
      <c r="D124" s="9">
        <v>50</v>
      </c>
      <c r="E124" s="30" t="s">
        <v>75</v>
      </c>
      <c r="F124" s="12">
        <v>4.1900000000000004</v>
      </c>
      <c r="G124" s="10">
        <v>209.5</v>
      </c>
      <c r="H124" s="8" t="s">
        <v>79</v>
      </c>
      <c r="I124">
        <f>VLOOKUP(A124,[1]WAGNER!A:H,1,0)</f>
        <v>2587017</v>
      </c>
    </row>
    <row r="125" spans="1:9" x14ac:dyDescent="0.25">
      <c r="A125" s="6">
        <v>1339696</v>
      </c>
      <c r="B125" s="7" t="s">
        <v>128</v>
      </c>
      <c r="C125" s="8" t="s">
        <v>91</v>
      </c>
      <c r="D125" s="9">
        <v>4000</v>
      </c>
      <c r="E125" s="30" t="s">
        <v>75</v>
      </c>
      <c r="F125" s="12">
        <v>4.9000000000000004</v>
      </c>
      <c r="G125" s="10">
        <v>19600</v>
      </c>
      <c r="H125" s="8" t="s">
        <v>92</v>
      </c>
      <c r="I125">
        <f>VLOOKUP(A125,[1]WAGNER!A:H,1,0)</f>
        <v>1339696</v>
      </c>
    </row>
    <row r="126" spans="1:9" x14ac:dyDescent="0.25">
      <c r="A126" s="6">
        <v>1341917</v>
      </c>
      <c r="B126" s="7" t="s">
        <v>128</v>
      </c>
      <c r="C126" s="8" t="s">
        <v>91</v>
      </c>
      <c r="D126" s="9">
        <v>500</v>
      </c>
      <c r="E126" s="30" t="s">
        <v>75</v>
      </c>
      <c r="F126" s="12">
        <v>4.9000000000000004</v>
      </c>
      <c r="G126" s="10">
        <v>2450</v>
      </c>
      <c r="H126" s="8" t="s">
        <v>92</v>
      </c>
      <c r="I126">
        <f>VLOOKUP(A126,[1]WAGNER!A:H,1,0)</f>
        <v>1341917</v>
      </c>
    </row>
    <row r="127" spans="1:9" x14ac:dyDescent="0.25">
      <c r="A127" s="6">
        <v>5353</v>
      </c>
      <c r="B127" s="7" t="s">
        <v>128</v>
      </c>
      <c r="C127" s="8" t="s">
        <v>19</v>
      </c>
      <c r="D127" s="9">
        <v>3000</v>
      </c>
      <c r="E127" s="30" t="s">
        <v>75</v>
      </c>
      <c r="F127" s="12">
        <v>1.2</v>
      </c>
      <c r="G127" s="10">
        <v>3600</v>
      </c>
      <c r="H127" s="8" t="s">
        <v>90</v>
      </c>
      <c r="I127">
        <f>VLOOKUP(A127,[1]WAGNER!A:H,1,0)</f>
        <v>5353</v>
      </c>
    </row>
    <row r="128" spans="1:9" x14ac:dyDescent="0.25">
      <c r="A128" s="6">
        <v>5365</v>
      </c>
      <c r="B128" s="7" t="s">
        <v>129</v>
      </c>
      <c r="C128" s="8" t="s">
        <v>19</v>
      </c>
      <c r="D128" s="9">
        <v>2700</v>
      </c>
      <c r="E128" s="30" t="s">
        <v>75</v>
      </c>
      <c r="F128" s="12">
        <v>1.2</v>
      </c>
      <c r="G128" s="10">
        <v>3240</v>
      </c>
      <c r="H128" s="8" t="s">
        <v>90</v>
      </c>
      <c r="I128">
        <f>VLOOKUP(A128,[1]WAGNER!A:H,1,0)</f>
        <v>5365</v>
      </c>
    </row>
    <row r="129" spans="1:9" x14ac:dyDescent="0.25">
      <c r="A129" s="6">
        <v>343513</v>
      </c>
      <c r="B129" s="7" t="s">
        <v>130</v>
      </c>
      <c r="C129" s="8" t="s">
        <v>74</v>
      </c>
      <c r="D129" s="9">
        <v>200</v>
      </c>
      <c r="E129" s="30" t="s">
        <v>75</v>
      </c>
      <c r="F129" s="12">
        <v>8.4</v>
      </c>
      <c r="G129" s="10">
        <v>1680</v>
      </c>
      <c r="H129" s="8" t="s">
        <v>131</v>
      </c>
      <c r="I129">
        <f>VLOOKUP(A129,[1]WAGNER!A:H,1,0)</f>
        <v>343513</v>
      </c>
    </row>
    <row r="130" spans="1:9" x14ac:dyDescent="0.25">
      <c r="A130" s="6">
        <v>5305</v>
      </c>
      <c r="B130" s="7" t="s">
        <v>38</v>
      </c>
      <c r="C130" s="8" t="s">
        <v>74</v>
      </c>
      <c r="D130" s="9">
        <v>366</v>
      </c>
      <c r="E130" s="30" t="s">
        <v>75</v>
      </c>
      <c r="F130" s="12">
        <v>6.2</v>
      </c>
      <c r="G130" s="10">
        <v>2269.1999999999998</v>
      </c>
      <c r="H130" s="8" t="s">
        <v>76</v>
      </c>
      <c r="I130">
        <f>VLOOKUP(A130,[1]WAGNER!A:H,1,0)</f>
        <v>5305</v>
      </c>
    </row>
    <row r="131" spans="1:9" x14ac:dyDescent="0.25">
      <c r="A131" s="6">
        <v>5305</v>
      </c>
      <c r="B131" s="7" t="s">
        <v>38</v>
      </c>
      <c r="C131" s="8" t="s">
        <v>74</v>
      </c>
      <c r="D131" s="9">
        <v>134</v>
      </c>
      <c r="E131" s="30" t="s">
        <v>75</v>
      </c>
      <c r="F131" s="12">
        <v>6.2</v>
      </c>
      <c r="G131" s="10">
        <v>830.8</v>
      </c>
      <c r="H131" s="8" t="s">
        <v>76</v>
      </c>
      <c r="I131">
        <f>VLOOKUP(A131,[1]WAGNER!A:H,1,0)</f>
        <v>5305</v>
      </c>
    </row>
    <row r="132" spans="1:9" x14ac:dyDescent="0.25">
      <c r="A132" s="6">
        <v>2590940</v>
      </c>
      <c r="B132" s="7" t="s">
        <v>38</v>
      </c>
      <c r="C132" s="8" t="s">
        <v>78</v>
      </c>
      <c r="D132" s="9">
        <v>650</v>
      </c>
      <c r="E132" s="30" t="s">
        <v>75</v>
      </c>
      <c r="F132" s="12">
        <v>4.1900000000000004</v>
      </c>
      <c r="G132" s="10">
        <v>2723.5</v>
      </c>
      <c r="H132" s="8" t="s">
        <v>79</v>
      </c>
      <c r="I132">
        <f>VLOOKUP(A132,[1]WAGNER!A:H,1,0)</f>
        <v>2590940</v>
      </c>
    </row>
    <row r="133" spans="1:9" x14ac:dyDescent="0.25">
      <c r="A133" s="6">
        <v>5391</v>
      </c>
      <c r="B133" s="7" t="s">
        <v>132</v>
      </c>
      <c r="C133" s="8" t="s">
        <v>19</v>
      </c>
      <c r="D133" s="9">
        <v>3900</v>
      </c>
      <c r="E133" s="30" t="s">
        <v>75</v>
      </c>
      <c r="F133" s="12">
        <v>1.2</v>
      </c>
      <c r="G133" s="10">
        <v>4680</v>
      </c>
      <c r="H133" s="8" t="s">
        <v>90</v>
      </c>
      <c r="I133">
        <f>VLOOKUP(A133,[1]WAGNER!A:H,1,0)</f>
        <v>5391</v>
      </c>
    </row>
    <row r="134" spans="1:9" x14ac:dyDescent="0.25">
      <c r="A134" s="6">
        <v>180391</v>
      </c>
      <c r="B134" s="7" t="s">
        <v>132</v>
      </c>
      <c r="C134" s="8" t="s">
        <v>28</v>
      </c>
      <c r="D134" s="9">
        <v>10000</v>
      </c>
      <c r="E134" s="30" t="s">
        <v>75</v>
      </c>
      <c r="F134" s="12">
        <v>2.1</v>
      </c>
      <c r="G134" s="10">
        <v>21000</v>
      </c>
      <c r="H134" s="8" t="s">
        <v>53</v>
      </c>
      <c r="I134">
        <f>VLOOKUP(A134,[1]WAGNER!A:H,1,0)</f>
        <v>180391</v>
      </c>
    </row>
    <row r="135" spans="1:9" x14ac:dyDescent="0.25">
      <c r="A135" s="6">
        <v>4853</v>
      </c>
      <c r="B135" s="7" t="s">
        <v>132</v>
      </c>
      <c r="C135" s="8" t="s">
        <v>31</v>
      </c>
      <c r="D135" s="9">
        <v>1000</v>
      </c>
      <c r="E135" s="30" t="s">
        <v>75</v>
      </c>
      <c r="F135" s="12">
        <v>23</v>
      </c>
      <c r="G135" s="10">
        <v>23000</v>
      </c>
      <c r="H135" s="8" t="s">
        <v>55</v>
      </c>
      <c r="I135">
        <f>VLOOKUP(A135,[1]WAGNER!A:H,1,0)</f>
        <v>4853</v>
      </c>
    </row>
    <row r="136" spans="1:9" x14ac:dyDescent="0.25">
      <c r="A136" s="6">
        <v>176286</v>
      </c>
      <c r="B136" s="7" t="s">
        <v>132</v>
      </c>
      <c r="C136" s="8" t="s">
        <v>116</v>
      </c>
      <c r="D136" s="9">
        <v>750</v>
      </c>
      <c r="E136" s="30" t="s">
        <v>75</v>
      </c>
      <c r="F136" s="12">
        <v>0.7</v>
      </c>
      <c r="G136" s="10">
        <v>525</v>
      </c>
      <c r="H136" s="8" t="s">
        <v>94</v>
      </c>
      <c r="I136">
        <f>VLOOKUP(A136,[1]WAGNER!A:H,1,0)</f>
        <v>176286</v>
      </c>
    </row>
    <row r="137" spans="1:9" x14ac:dyDescent="0.25">
      <c r="A137" s="6">
        <v>73848</v>
      </c>
      <c r="B137" s="7" t="s">
        <v>132</v>
      </c>
      <c r="C137" s="8" t="s">
        <v>19</v>
      </c>
      <c r="D137" s="9">
        <v>4000</v>
      </c>
      <c r="E137" s="30" t="s">
        <v>75</v>
      </c>
      <c r="F137" s="12">
        <v>3.9710000000000001</v>
      </c>
      <c r="G137" s="10">
        <v>15884</v>
      </c>
      <c r="H137" s="8" t="s">
        <v>41</v>
      </c>
      <c r="I137">
        <f>VLOOKUP(A137,[1]WAGNER!A:H,1,0)</f>
        <v>73848</v>
      </c>
    </row>
    <row r="138" spans="1:9" x14ac:dyDescent="0.25">
      <c r="A138" s="6">
        <v>792906</v>
      </c>
      <c r="B138" s="7" t="s">
        <v>42</v>
      </c>
      <c r="C138" s="8" t="s">
        <v>31</v>
      </c>
      <c r="D138" s="9">
        <v>1000</v>
      </c>
      <c r="E138" s="30" t="s">
        <v>75</v>
      </c>
      <c r="F138" s="12">
        <v>24</v>
      </c>
      <c r="G138" s="10">
        <v>24000</v>
      </c>
      <c r="H138" s="8" t="s">
        <v>18</v>
      </c>
      <c r="I138">
        <f>VLOOKUP(A138,[1]WAGNER!A:H,1,0)</f>
        <v>792906</v>
      </c>
    </row>
    <row r="139" spans="1:9" x14ac:dyDescent="0.25">
      <c r="A139" s="6">
        <v>6920</v>
      </c>
      <c r="B139" s="7" t="s">
        <v>42</v>
      </c>
      <c r="C139" s="8" t="s">
        <v>133</v>
      </c>
      <c r="D139" s="9">
        <v>30000</v>
      </c>
      <c r="E139" s="30" t="s">
        <v>75</v>
      </c>
      <c r="F139" s="12">
        <v>0.6</v>
      </c>
      <c r="G139" s="10">
        <v>18000</v>
      </c>
      <c r="H139" s="8" t="s">
        <v>134</v>
      </c>
      <c r="I139">
        <f>VLOOKUP(A139,[1]WAGNER!A:H,1,0)</f>
        <v>6920</v>
      </c>
    </row>
    <row r="140" spans="1:9" x14ac:dyDescent="0.25">
      <c r="A140" s="6">
        <v>11881</v>
      </c>
      <c r="B140" s="7" t="s">
        <v>42</v>
      </c>
      <c r="C140" s="8" t="s">
        <v>135</v>
      </c>
      <c r="D140" s="9">
        <v>180</v>
      </c>
      <c r="E140" s="30" t="s">
        <v>75</v>
      </c>
      <c r="F140" s="12">
        <v>41</v>
      </c>
      <c r="G140" s="10">
        <v>7380</v>
      </c>
      <c r="H140" s="8" t="s">
        <v>12</v>
      </c>
      <c r="I140">
        <f>VLOOKUP(A140,[1]WAGNER!A:H,1,0)</f>
        <v>11881</v>
      </c>
    </row>
    <row r="141" spans="1:9" x14ac:dyDescent="0.25">
      <c r="A141" s="6">
        <v>176384</v>
      </c>
      <c r="B141" s="7" t="s">
        <v>42</v>
      </c>
      <c r="C141" s="8" t="s">
        <v>136</v>
      </c>
      <c r="D141" s="9">
        <v>30</v>
      </c>
      <c r="E141" s="30" t="s">
        <v>75</v>
      </c>
      <c r="F141" s="12">
        <v>35</v>
      </c>
      <c r="G141" s="10">
        <v>1050</v>
      </c>
      <c r="H141" s="8" t="s">
        <v>94</v>
      </c>
      <c r="I141">
        <f>VLOOKUP(A141,[1]WAGNER!A:H,1,0)</f>
        <v>176384</v>
      </c>
    </row>
    <row r="142" spans="1:9" x14ac:dyDescent="0.25">
      <c r="A142" s="6">
        <v>6106</v>
      </c>
      <c r="B142" s="7" t="s">
        <v>137</v>
      </c>
      <c r="C142" s="8" t="s">
        <v>138</v>
      </c>
      <c r="D142" s="9">
        <v>5</v>
      </c>
      <c r="E142" s="30" t="s">
        <v>75</v>
      </c>
      <c r="F142" s="12">
        <v>345</v>
      </c>
      <c r="G142" s="10">
        <v>1725</v>
      </c>
      <c r="H142" s="8" t="s">
        <v>76</v>
      </c>
      <c r="I142">
        <f>VLOOKUP(A142,[1]WAGNER!A:H,1,0)</f>
        <v>6106</v>
      </c>
    </row>
    <row r="143" spans="1:9" x14ac:dyDescent="0.25">
      <c r="A143" s="6">
        <v>793079</v>
      </c>
      <c r="B143" s="7" t="s">
        <v>137</v>
      </c>
      <c r="C143" s="8" t="s">
        <v>31</v>
      </c>
      <c r="D143" s="9">
        <v>1500</v>
      </c>
      <c r="E143" s="30" t="s">
        <v>75</v>
      </c>
      <c r="F143" s="12">
        <v>24</v>
      </c>
      <c r="G143" s="10">
        <v>36000</v>
      </c>
      <c r="H143" s="8" t="s">
        <v>18</v>
      </c>
      <c r="I143">
        <f>VLOOKUP(A143,[1]WAGNER!A:H,1,0)</f>
        <v>793079</v>
      </c>
    </row>
    <row r="144" spans="1:9" x14ac:dyDescent="0.25">
      <c r="A144" s="6">
        <v>5409</v>
      </c>
      <c r="B144" s="7" t="s">
        <v>137</v>
      </c>
      <c r="C144" s="8" t="s">
        <v>19</v>
      </c>
      <c r="D144" s="9">
        <v>2500</v>
      </c>
      <c r="E144" s="30" t="s">
        <v>75</v>
      </c>
      <c r="F144" s="12">
        <v>1.2</v>
      </c>
      <c r="G144" s="10">
        <v>3000</v>
      </c>
      <c r="H144" s="8" t="s">
        <v>90</v>
      </c>
      <c r="I144">
        <f>VLOOKUP(A144,[1]WAGNER!A:H,1,0)</f>
        <v>5409</v>
      </c>
    </row>
    <row r="145" spans="1:9" x14ac:dyDescent="0.25">
      <c r="A145" s="6">
        <v>5409</v>
      </c>
      <c r="B145" s="7" t="s">
        <v>137</v>
      </c>
      <c r="C145" s="8" t="s">
        <v>19</v>
      </c>
      <c r="D145" s="9">
        <v>1100</v>
      </c>
      <c r="E145" s="30" t="s">
        <v>75</v>
      </c>
      <c r="F145" s="12">
        <v>1.2</v>
      </c>
      <c r="G145" s="10">
        <v>1320</v>
      </c>
      <c r="H145" s="8" t="s">
        <v>90</v>
      </c>
      <c r="I145">
        <f>VLOOKUP(A145,[1]WAGNER!A:H,1,0)</f>
        <v>5409</v>
      </c>
    </row>
    <row r="146" spans="1:9" x14ac:dyDescent="0.25">
      <c r="A146" s="6">
        <v>51062</v>
      </c>
      <c r="B146" s="7" t="s">
        <v>137</v>
      </c>
      <c r="C146" s="8" t="s">
        <v>118</v>
      </c>
      <c r="D146" s="9">
        <v>400</v>
      </c>
      <c r="E146" s="30" t="s">
        <v>75</v>
      </c>
      <c r="F146" s="12">
        <v>36.5</v>
      </c>
      <c r="G146" s="10">
        <v>14600</v>
      </c>
      <c r="H146" s="8" t="s">
        <v>119</v>
      </c>
      <c r="I146">
        <f>VLOOKUP(A146,[1]WAGNER!A:H,1,0)</f>
        <v>51062</v>
      </c>
    </row>
    <row r="147" spans="1:9" x14ac:dyDescent="0.25">
      <c r="A147" s="6">
        <v>3836</v>
      </c>
      <c r="B147" s="7" t="s">
        <v>43</v>
      </c>
      <c r="C147" s="8" t="s">
        <v>19</v>
      </c>
      <c r="D147" s="9">
        <v>5000</v>
      </c>
      <c r="E147" s="30" t="s">
        <v>75</v>
      </c>
      <c r="F147" s="12">
        <v>2</v>
      </c>
      <c r="G147" s="10">
        <v>10000</v>
      </c>
      <c r="H147" s="8" t="s">
        <v>20</v>
      </c>
      <c r="I147">
        <f>VLOOKUP(A147,[1]WAGNER!A:H,1,0)</f>
        <v>3836</v>
      </c>
    </row>
    <row r="148" spans="1:9" x14ac:dyDescent="0.25">
      <c r="A148" s="6">
        <v>2019</v>
      </c>
      <c r="B148" s="7" t="s">
        <v>139</v>
      </c>
      <c r="C148" s="8" t="s">
        <v>140</v>
      </c>
      <c r="D148" s="9">
        <v>1840</v>
      </c>
      <c r="E148" s="30" t="s">
        <v>75</v>
      </c>
      <c r="F148" s="12">
        <v>2.5</v>
      </c>
      <c r="G148" s="10">
        <v>4600</v>
      </c>
      <c r="H148" s="8" t="s">
        <v>141</v>
      </c>
      <c r="I148">
        <f>VLOOKUP(A148,[1]WAGNER!A:H,1,0)</f>
        <v>2019</v>
      </c>
    </row>
    <row r="149" spans="1:9" x14ac:dyDescent="0.25">
      <c r="A149" s="6">
        <v>961324</v>
      </c>
      <c r="B149" s="7" t="s">
        <v>45</v>
      </c>
      <c r="C149" s="8" t="s">
        <v>84</v>
      </c>
      <c r="D149" s="9">
        <v>216</v>
      </c>
      <c r="E149" s="30" t="s">
        <v>75</v>
      </c>
      <c r="F149" s="12">
        <v>29</v>
      </c>
      <c r="G149" s="10">
        <v>6264</v>
      </c>
      <c r="H149" s="8" t="s">
        <v>142</v>
      </c>
      <c r="I149">
        <f>VLOOKUP(A149,[1]WAGNER!A:H,1,0)</f>
        <v>961324</v>
      </c>
    </row>
    <row r="150" spans="1:9" x14ac:dyDescent="0.25">
      <c r="A150" s="6">
        <v>2598430</v>
      </c>
      <c r="B150" s="7" t="s">
        <v>45</v>
      </c>
      <c r="C150" s="8" t="s">
        <v>78</v>
      </c>
      <c r="D150" s="9">
        <v>750</v>
      </c>
      <c r="E150" s="30" t="s">
        <v>75</v>
      </c>
      <c r="F150" s="12">
        <v>4.1900000000000004</v>
      </c>
      <c r="G150" s="10">
        <v>3142.5</v>
      </c>
      <c r="H150" s="8" t="s">
        <v>79</v>
      </c>
      <c r="I150">
        <f>VLOOKUP(A150,[1]WAGNER!A:H,1,0)</f>
        <v>2598430</v>
      </c>
    </row>
    <row r="151" spans="1:9" x14ac:dyDescent="0.25">
      <c r="A151" s="6">
        <v>432876</v>
      </c>
      <c r="B151" s="7" t="s">
        <v>45</v>
      </c>
      <c r="C151" s="8" t="s">
        <v>93</v>
      </c>
      <c r="D151" s="9">
        <v>350</v>
      </c>
      <c r="E151" s="30" t="s">
        <v>75</v>
      </c>
      <c r="F151" s="12">
        <v>21.693999999999999</v>
      </c>
      <c r="G151" s="10">
        <v>7592.9</v>
      </c>
      <c r="H151" s="8" t="s">
        <v>32</v>
      </c>
      <c r="I151">
        <f>VLOOKUP(A151,[1]WAGNER!A:H,1,0)</f>
        <v>432876</v>
      </c>
    </row>
    <row r="152" spans="1:9" x14ac:dyDescent="0.25">
      <c r="A152" s="6">
        <v>510829</v>
      </c>
      <c r="B152" s="7" t="s">
        <v>143</v>
      </c>
      <c r="C152" s="8" t="s">
        <v>47</v>
      </c>
      <c r="D152" s="9">
        <v>30000</v>
      </c>
      <c r="E152" s="30" t="s">
        <v>75</v>
      </c>
      <c r="F152" s="12">
        <v>3.6</v>
      </c>
      <c r="G152" s="10">
        <v>108000</v>
      </c>
      <c r="H152" s="8" t="s">
        <v>48</v>
      </c>
      <c r="I152">
        <f>VLOOKUP(A152,[1]WAGNER!A:H,1,0)</f>
        <v>510829</v>
      </c>
    </row>
    <row r="153" spans="1:9" x14ac:dyDescent="0.25">
      <c r="A153" s="6">
        <v>5452</v>
      </c>
      <c r="B153" s="7" t="s">
        <v>143</v>
      </c>
      <c r="C153" s="8" t="s">
        <v>19</v>
      </c>
      <c r="D153" s="9">
        <v>2400</v>
      </c>
      <c r="E153" s="30" t="s">
        <v>75</v>
      </c>
      <c r="F153" s="12">
        <v>1.29</v>
      </c>
      <c r="G153" s="10">
        <v>3096</v>
      </c>
      <c r="H153" s="8" t="s">
        <v>90</v>
      </c>
      <c r="I153">
        <f>VLOOKUP(A153,[1]WAGNER!A:H,1,0)</f>
        <v>5452</v>
      </c>
    </row>
    <row r="154" spans="1:9" x14ac:dyDescent="0.25">
      <c r="A154" s="6">
        <v>3891</v>
      </c>
      <c r="B154" s="7" t="s">
        <v>46</v>
      </c>
      <c r="C154" s="8" t="s">
        <v>19</v>
      </c>
      <c r="D154" s="9">
        <v>6000</v>
      </c>
      <c r="E154" s="30" t="s">
        <v>75</v>
      </c>
      <c r="F154" s="12">
        <v>2</v>
      </c>
      <c r="G154" s="10">
        <v>12000</v>
      </c>
      <c r="H154" s="8" t="s">
        <v>20</v>
      </c>
      <c r="I154">
        <f>VLOOKUP(A154,[1]WAGNER!A:H,1,0)</f>
        <v>3891</v>
      </c>
    </row>
    <row r="155" spans="1:9" x14ac:dyDescent="0.25">
      <c r="A155" s="6">
        <v>2602344</v>
      </c>
      <c r="B155" s="7" t="s">
        <v>144</v>
      </c>
      <c r="C155" s="8" t="s">
        <v>78</v>
      </c>
      <c r="D155" s="9">
        <v>225</v>
      </c>
      <c r="E155" s="30" t="s">
        <v>75</v>
      </c>
      <c r="F155" s="12">
        <v>4.1900000000000004</v>
      </c>
      <c r="G155" s="10">
        <v>942.75</v>
      </c>
      <c r="H155" s="8" t="s">
        <v>79</v>
      </c>
      <c r="I155">
        <f>VLOOKUP(A155,[1]WAGNER!A:H,1,0)</f>
        <v>2602344</v>
      </c>
    </row>
    <row r="156" spans="1:9" x14ac:dyDescent="0.25">
      <c r="A156" s="6">
        <v>7165</v>
      </c>
      <c r="B156" s="7" t="s">
        <v>144</v>
      </c>
      <c r="C156" s="8" t="s">
        <v>133</v>
      </c>
      <c r="D156" s="9">
        <v>30000</v>
      </c>
      <c r="E156" s="30" t="s">
        <v>75</v>
      </c>
      <c r="F156" s="12">
        <v>0.6</v>
      </c>
      <c r="G156" s="10">
        <v>18000</v>
      </c>
      <c r="H156" s="8" t="s">
        <v>134</v>
      </c>
      <c r="I156">
        <f>VLOOKUP(A156,[1]WAGNER!A:H,1,0)</f>
        <v>7165</v>
      </c>
    </row>
    <row r="157" spans="1:9" x14ac:dyDescent="0.25">
      <c r="A157" s="6">
        <v>160</v>
      </c>
      <c r="B157" s="7" t="s">
        <v>144</v>
      </c>
      <c r="C157" s="8" t="s">
        <v>145</v>
      </c>
      <c r="D157" s="9">
        <v>560</v>
      </c>
      <c r="E157" s="30" t="s">
        <v>75</v>
      </c>
      <c r="F157" s="12">
        <v>7.05</v>
      </c>
      <c r="G157" s="10">
        <v>3948</v>
      </c>
      <c r="H157" s="8" t="s">
        <v>146</v>
      </c>
      <c r="I157">
        <f>VLOOKUP(A157,[1]WAGNER!A:H,1,0)</f>
        <v>160</v>
      </c>
    </row>
    <row r="158" spans="1:9" x14ac:dyDescent="0.25">
      <c r="A158" s="6">
        <v>5481</v>
      </c>
      <c r="B158" s="7" t="s">
        <v>147</v>
      </c>
      <c r="C158" s="8" t="s">
        <v>19</v>
      </c>
      <c r="D158" s="9">
        <v>5000</v>
      </c>
      <c r="E158" s="30" t="s">
        <v>75</v>
      </c>
      <c r="F158" s="12">
        <v>1.29</v>
      </c>
      <c r="G158" s="10">
        <v>6450</v>
      </c>
      <c r="H158" s="8" t="s">
        <v>90</v>
      </c>
      <c r="I158">
        <f>VLOOKUP(A158,[1]WAGNER!A:H,1,0)</f>
        <v>5481</v>
      </c>
    </row>
    <row r="159" spans="1:9" x14ac:dyDescent="0.25">
      <c r="A159" s="6">
        <v>11971</v>
      </c>
      <c r="B159" s="7" t="s">
        <v>148</v>
      </c>
      <c r="C159" s="8" t="s">
        <v>135</v>
      </c>
      <c r="D159" s="9">
        <v>120</v>
      </c>
      <c r="E159" s="30" t="s">
        <v>75</v>
      </c>
      <c r="F159" s="12">
        <v>41</v>
      </c>
      <c r="G159" s="10">
        <v>4920</v>
      </c>
      <c r="H159" s="8" t="s">
        <v>12</v>
      </c>
      <c r="I159" t="e">
        <f>VLOOKUP(A159,[1]WAGNER!A:H,1,0)</f>
        <v>#N/A</v>
      </c>
    </row>
    <row r="160" spans="1:9" x14ac:dyDescent="0.25">
      <c r="A160" s="6">
        <v>2604101</v>
      </c>
      <c r="B160" s="7" t="s">
        <v>149</v>
      </c>
      <c r="C160" s="8" t="s">
        <v>78</v>
      </c>
      <c r="D160" s="9">
        <v>450</v>
      </c>
      <c r="E160" s="30" t="s">
        <v>75</v>
      </c>
      <c r="F160" s="12">
        <v>4.1900000000000004</v>
      </c>
      <c r="G160" s="10">
        <v>1885.5</v>
      </c>
      <c r="H160" s="8" t="s">
        <v>79</v>
      </c>
      <c r="I160">
        <f>VLOOKUP(A160,[1]WAGNER!A:H,1,0)</f>
        <v>2604101</v>
      </c>
    </row>
    <row r="161" spans="1:9" x14ac:dyDescent="0.25">
      <c r="A161" s="6">
        <v>2605290</v>
      </c>
      <c r="B161" s="7" t="s">
        <v>49</v>
      </c>
      <c r="C161" s="8" t="s">
        <v>93</v>
      </c>
      <c r="D161" s="9">
        <v>400</v>
      </c>
      <c r="E161" s="30" t="s">
        <v>75</v>
      </c>
      <c r="F161" s="12">
        <v>21.6</v>
      </c>
      <c r="G161" s="10">
        <v>8640</v>
      </c>
      <c r="H161" s="8" t="s">
        <v>79</v>
      </c>
      <c r="I161">
        <f>VLOOKUP(A161,[1]WAGNER!A:H,1,0)</f>
        <v>2605290</v>
      </c>
    </row>
    <row r="162" spans="1:9" x14ac:dyDescent="0.25">
      <c r="A162" s="6">
        <v>11985</v>
      </c>
      <c r="B162" s="7" t="s">
        <v>49</v>
      </c>
      <c r="C162" s="8" t="s">
        <v>135</v>
      </c>
      <c r="D162" s="9">
        <v>540</v>
      </c>
      <c r="E162" s="30" t="s">
        <v>75</v>
      </c>
      <c r="F162" s="12">
        <v>41</v>
      </c>
      <c r="G162" s="10">
        <v>22140</v>
      </c>
      <c r="H162" s="8" t="s">
        <v>12</v>
      </c>
      <c r="I162" t="e">
        <f>VLOOKUP(A162,[1]WAGNER!A:H,1,0)</f>
        <v>#N/A</v>
      </c>
    </row>
    <row r="163" spans="1:9" x14ac:dyDescent="0.25">
      <c r="A163" s="6">
        <v>3970</v>
      </c>
      <c r="B163" s="7" t="s">
        <v>49</v>
      </c>
      <c r="C163" s="8" t="s">
        <v>19</v>
      </c>
      <c r="D163" s="9">
        <v>7500</v>
      </c>
      <c r="E163" s="30" t="s">
        <v>75</v>
      </c>
      <c r="F163" s="12">
        <v>2</v>
      </c>
      <c r="G163" s="10">
        <v>15000</v>
      </c>
      <c r="H163" s="8" t="s">
        <v>20</v>
      </c>
      <c r="I163" t="e">
        <f>VLOOKUP(A163,[1]WAGNER!A:H,1,0)</f>
        <v>#N/A</v>
      </c>
    </row>
    <row r="164" spans="1:9" x14ac:dyDescent="0.25">
      <c r="A164" s="6">
        <v>2608443</v>
      </c>
      <c r="B164" s="7" t="s">
        <v>51</v>
      </c>
      <c r="C164" s="8" t="s">
        <v>78</v>
      </c>
      <c r="D164" s="9">
        <v>1250</v>
      </c>
      <c r="E164" s="30" t="s">
        <v>75</v>
      </c>
      <c r="F164" s="12">
        <v>4.1900000000000004</v>
      </c>
      <c r="G164" s="10">
        <v>5237.5</v>
      </c>
      <c r="H164" s="8" t="s">
        <v>79</v>
      </c>
      <c r="I164">
        <f>VLOOKUP(A164,[1]WAGNER!A:H,1,0)</f>
        <v>2608443</v>
      </c>
    </row>
    <row r="165" spans="1:9" x14ac:dyDescent="0.25">
      <c r="A165" s="6">
        <v>7546</v>
      </c>
      <c r="B165" s="7" t="s">
        <v>51</v>
      </c>
      <c r="C165" s="8" t="s">
        <v>133</v>
      </c>
      <c r="D165" s="9">
        <v>30000</v>
      </c>
      <c r="E165" s="30" t="s">
        <v>75</v>
      </c>
      <c r="F165" s="12">
        <v>0.6</v>
      </c>
      <c r="G165" s="10">
        <v>18000</v>
      </c>
      <c r="H165" s="8" t="s">
        <v>134</v>
      </c>
      <c r="I165" t="e">
        <f>VLOOKUP(A165,[1]WAGNER!A:H,1,0)</f>
        <v>#N/A</v>
      </c>
    </row>
    <row r="166" spans="1:9" x14ac:dyDescent="0.25">
      <c r="A166" s="6">
        <v>188992</v>
      </c>
      <c r="B166" s="7" t="s">
        <v>51</v>
      </c>
      <c r="C166" s="8" t="s">
        <v>39</v>
      </c>
      <c r="D166" s="9">
        <v>1600</v>
      </c>
      <c r="E166" s="30" t="s">
        <v>75</v>
      </c>
      <c r="F166" s="12">
        <v>33.979999999999997</v>
      </c>
      <c r="G166" s="10">
        <v>54368</v>
      </c>
      <c r="H166" s="8" t="s">
        <v>50</v>
      </c>
      <c r="I166" t="e">
        <f>VLOOKUP(A166,[1]WAGNER!A:H,1,0)</f>
        <v>#N/A</v>
      </c>
    </row>
    <row r="167" spans="1:9" x14ac:dyDescent="0.25">
      <c r="A167" s="6">
        <v>188992</v>
      </c>
      <c r="B167" s="7" t="s">
        <v>51</v>
      </c>
      <c r="C167" s="8" t="s">
        <v>23</v>
      </c>
      <c r="D167" s="9">
        <v>3800</v>
      </c>
      <c r="E167" s="30" t="s">
        <v>75</v>
      </c>
      <c r="F167" s="12">
        <v>33.979999999999997</v>
      </c>
      <c r="G167" s="10">
        <v>129124</v>
      </c>
      <c r="H167" s="8" t="s">
        <v>50</v>
      </c>
      <c r="I167" t="e">
        <f>VLOOKUP(A167,[1]WAGNER!A:H,1,0)</f>
        <v>#N/A</v>
      </c>
    </row>
    <row r="168" spans="1:9" x14ac:dyDescent="0.25">
      <c r="A168" s="6">
        <v>188992</v>
      </c>
      <c r="B168" s="7" t="s">
        <v>51</v>
      </c>
      <c r="C168" s="8" t="s">
        <v>25</v>
      </c>
      <c r="D168" s="9">
        <v>1600</v>
      </c>
      <c r="E168" s="30" t="s">
        <v>75</v>
      </c>
      <c r="F168" s="12">
        <v>33.979999999999997</v>
      </c>
      <c r="G168" s="10">
        <v>54368</v>
      </c>
      <c r="H168" s="8" t="s">
        <v>50</v>
      </c>
      <c r="I168" t="e">
        <f>VLOOKUP(A168,[1]WAGNER!A:H,1,0)</f>
        <v>#N/A</v>
      </c>
    </row>
    <row r="169" spans="1:9" x14ac:dyDescent="0.25">
      <c r="A169" s="6">
        <v>181141</v>
      </c>
      <c r="B169" s="7" t="s">
        <v>51</v>
      </c>
      <c r="C169" s="8" t="s">
        <v>28</v>
      </c>
      <c r="D169" s="9">
        <v>10000</v>
      </c>
      <c r="E169" s="30" t="s">
        <v>75</v>
      </c>
      <c r="F169" s="12">
        <v>2.2999999999999998</v>
      </c>
      <c r="G169" s="10">
        <v>23000</v>
      </c>
      <c r="H169" s="8" t="s">
        <v>53</v>
      </c>
      <c r="I169" t="e">
        <f>VLOOKUP(A169,[1]WAGNER!A:H,1,0)</f>
        <v>#N/A</v>
      </c>
    </row>
    <row r="170" spans="1:9" x14ac:dyDescent="0.25">
      <c r="A170" s="6">
        <v>6379</v>
      </c>
      <c r="B170" s="7" t="s">
        <v>150</v>
      </c>
      <c r="C170" s="8" t="s">
        <v>74</v>
      </c>
      <c r="D170" s="9">
        <v>500</v>
      </c>
      <c r="E170" s="30" t="s">
        <v>75</v>
      </c>
      <c r="F170" s="12">
        <v>8.9</v>
      </c>
      <c r="G170" s="10">
        <v>4450</v>
      </c>
      <c r="H170" s="8" t="s">
        <v>76</v>
      </c>
      <c r="I170" t="e">
        <f>VLOOKUP(A170,[1]WAGNER!A:H,1,0)</f>
        <v>#N/A</v>
      </c>
    </row>
    <row r="171" spans="1:9" x14ac:dyDescent="0.25">
      <c r="A171" s="6">
        <v>1738</v>
      </c>
      <c r="B171" s="7" t="s">
        <v>150</v>
      </c>
      <c r="C171" s="8" t="s">
        <v>151</v>
      </c>
      <c r="D171" s="9">
        <v>5</v>
      </c>
      <c r="E171" s="30" t="s">
        <v>75</v>
      </c>
      <c r="F171" s="12">
        <v>540</v>
      </c>
      <c r="G171" s="10">
        <v>2700</v>
      </c>
      <c r="H171" s="8" t="s">
        <v>152</v>
      </c>
      <c r="I171">
        <f>VLOOKUP(A171,[1]WAGNER!A:H,1,0)</f>
        <v>1738</v>
      </c>
    </row>
    <row r="172" spans="1:9" x14ac:dyDescent="0.25">
      <c r="A172" s="6">
        <v>20530</v>
      </c>
      <c r="B172" s="7" t="s">
        <v>150</v>
      </c>
      <c r="C172" s="8" t="s">
        <v>112</v>
      </c>
      <c r="D172" s="9">
        <v>75</v>
      </c>
      <c r="E172" s="30" t="s">
        <v>75</v>
      </c>
      <c r="F172" s="12">
        <v>2.35</v>
      </c>
      <c r="G172" s="10">
        <v>176.25</v>
      </c>
      <c r="H172" s="8" t="s">
        <v>153</v>
      </c>
      <c r="I172">
        <f>VLOOKUP(A172,[1]WAGNER!A:H,1,0)</f>
        <v>20530</v>
      </c>
    </row>
    <row r="173" spans="1:9" x14ac:dyDescent="0.25">
      <c r="A173" s="6">
        <v>2030</v>
      </c>
      <c r="B173" s="7" t="s">
        <v>154</v>
      </c>
      <c r="C173" s="8" t="s">
        <v>145</v>
      </c>
      <c r="D173" s="9">
        <v>3200</v>
      </c>
      <c r="E173" s="30" t="s">
        <v>75</v>
      </c>
      <c r="F173" s="12">
        <v>5</v>
      </c>
      <c r="G173" s="10">
        <v>16000</v>
      </c>
      <c r="H173" s="8" t="s">
        <v>141</v>
      </c>
      <c r="I173">
        <f>VLOOKUP(A173,[1]WAGNER!A:H,1,0)</f>
        <v>2030</v>
      </c>
    </row>
    <row r="174" spans="1:9" x14ac:dyDescent="0.25">
      <c r="A174" s="6">
        <v>1360994</v>
      </c>
      <c r="B174" s="7" t="s">
        <v>154</v>
      </c>
      <c r="C174" s="8" t="s">
        <v>91</v>
      </c>
      <c r="D174" s="9">
        <v>3000</v>
      </c>
      <c r="E174" s="30" t="s">
        <v>75</v>
      </c>
      <c r="F174" s="12">
        <v>5</v>
      </c>
      <c r="G174" s="10">
        <v>15000</v>
      </c>
      <c r="H174" s="8" t="s">
        <v>92</v>
      </c>
      <c r="I174">
        <f>VLOOKUP(A174,[1]WAGNER!A:H,1,0)</f>
        <v>1360994</v>
      </c>
    </row>
    <row r="175" spans="1:9" x14ac:dyDescent="0.25">
      <c r="A175" s="6">
        <v>5546</v>
      </c>
      <c r="B175" s="7" t="s">
        <v>154</v>
      </c>
      <c r="C175" s="8" t="s">
        <v>19</v>
      </c>
      <c r="D175" s="9">
        <v>3500</v>
      </c>
      <c r="E175" s="30" t="s">
        <v>75</v>
      </c>
      <c r="F175" s="12">
        <v>1.29</v>
      </c>
      <c r="G175" s="10">
        <v>4515</v>
      </c>
      <c r="H175" s="8" t="s">
        <v>90</v>
      </c>
      <c r="I175" t="e">
        <f>VLOOKUP(A175,[1]WAGNER!A:H,1,0)</f>
        <v>#N/A</v>
      </c>
    </row>
    <row r="176" spans="1:9" x14ac:dyDescent="0.25">
      <c r="A176" s="6">
        <v>181421</v>
      </c>
      <c r="B176" s="7" t="s">
        <v>154</v>
      </c>
      <c r="C176" s="8" t="s">
        <v>28</v>
      </c>
      <c r="D176" s="9">
        <v>15000</v>
      </c>
      <c r="E176" s="30" t="s">
        <v>75</v>
      </c>
      <c r="F176" s="12">
        <v>2.2999999999999998</v>
      </c>
      <c r="G176" s="10">
        <v>34500</v>
      </c>
      <c r="H176" s="8" t="s">
        <v>53</v>
      </c>
      <c r="I176" t="e">
        <f>VLOOKUP(A176,[1]WAGNER!A:H,1,0)</f>
        <v>#N/A</v>
      </c>
    </row>
    <row r="177" spans="1:9" x14ac:dyDescent="0.25">
      <c r="A177" s="6">
        <v>4031</v>
      </c>
      <c r="B177" s="7" t="s">
        <v>154</v>
      </c>
      <c r="C177" s="8" t="s">
        <v>19</v>
      </c>
      <c r="D177" s="9">
        <v>3000</v>
      </c>
      <c r="E177" s="30" t="s">
        <v>75</v>
      </c>
      <c r="F177" s="12">
        <v>2</v>
      </c>
      <c r="G177" s="10">
        <v>6000</v>
      </c>
      <c r="H177" s="8" t="s">
        <v>20</v>
      </c>
      <c r="I177" t="e">
        <f>VLOOKUP(A177,[1]WAGNER!A:H,1,0)</f>
        <v>#N/A</v>
      </c>
    </row>
    <row r="178" spans="1:9" x14ac:dyDescent="0.25">
      <c r="A178" s="6">
        <v>177784</v>
      </c>
      <c r="B178" s="7" t="s">
        <v>155</v>
      </c>
      <c r="C178" s="8" t="s">
        <v>136</v>
      </c>
      <c r="D178" s="9">
        <v>10</v>
      </c>
      <c r="E178" s="30" t="s">
        <v>75</v>
      </c>
      <c r="F178" s="12">
        <v>35</v>
      </c>
      <c r="G178" s="10">
        <v>350</v>
      </c>
      <c r="H178" s="8" t="s">
        <v>94</v>
      </c>
      <c r="I178">
        <f>VLOOKUP(A178,[1]WAGNER!A:H,1,0)</f>
        <v>177784</v>
      </c>
    </row>
    <row r="179" spans="1:9" x14ac:dyDescent="0.25">
      <c r="A179" s="6">
        <v>4085</v>
      </c>
      <c r="B179" s="7" t="s">
        <v>156</v>
      </c>
      <c r="C179" s="8" t="s">
        <v>19</v>
      </c>
      <c r="D179" s="9">
        <v>5000</v>
      </c>
      <c r="E179" s="30" t="s">
        <v>75</v>
      </c>
      <c r="F179" s="12">
        <v>1.97</v>
      </c>
      <c r="G179" s="10">
        <v>9850</v>
      </c>
      <c r="H179" s="8" t="s">
        <v>20</v>
      </c>
      <c r="I179" t="e">
        <f>VLOOKUP(A179,[1]WAGNER!A:H,1,0)</f>
        <v>#N/A</v>
      </c>
    </row>
    <row r="180" spans="1:9" x14ac:dyDescent="0.25">
      <c r="A180" s="6">
        <v>232083</v>
      </c>
      <c r="B180" s="7" t="s">
        <v>157</v>
      </c>
      <c r="C180" s="8" t="s">
        <v>116</v>
      </c>
      <c r="D180" s="9">
        <v>660</v>
      </c>
      <c r="E180" s="30" t="s">
        <v>75</v>
      </c>
      <c r="F180" s="12">
        <v>1.8180000000000001</v>
      </c>
      <c r="G180" s="10">
        <v>1199.8800000000001</v>
      </c>
      <c r="H180" s="8" t="s">
        <v>97</v>
      </c>
      <c r="I180">
        <f>VLOOKUP(A180,[1]WAGNER!A:H,1,0)</f>
        <v>232083</v>
      </c>
    </row>
    <row r="181" spans="1:9" x14ac:dyDescent="0.25">
      <c r="A181" s="6">
        <v>2616955</v>
      </c>
      <c r="B181" s="7" t="s">
        <v>54</v>
      </c>
      <c r="C181" s="8" t="s">
        <v>78</v>
      </c>
      <c r="D181" s="9">
        <v>525</v>
      </c>
      <c r="E181" s="30" t="s">
        <v>75</v>
      </c>
      <c r="F181" s="12">
        <v>4.1900000000000004</v>
      </c>
      <c r="G181" s="10">
        <v>2199.75</v>
      </c>
      <c r="H181" s="8" t="s">
        <v>79</v>
      </c>
      <c r="I181">
        <f>VLOOKUP(A181,[1]WAGNER!A:H,1,0)</f>
        <v>2616955</v>
      </c>
    </row>
    <row r="182" spans="1:9" x14ac:dyDescent="0.25">
      <c r="A182" s="6">
        <v>181762</v>
      </c>
      <c r="B182" s="7" t="s">
        <v>54</v>
      </c>
      <c r="C182" s="8" t="s">
        <v>28</v>
      </c>
      <c r="D182" s="9">
        <v>15000</v>
      </c>
      <c r="E182" s="30" t="s">
        <v>75</v>
      </c>
      <c r="F182" s="12">
        <v>2.2999999999999998</v>
      </c>
      <c r="G182" s="10">
        <v>34500</v>
      </c>
      <c r="H182" s="8" t="s">
        <v>53</v>
      </c>
      <c r="I182" t="e">
        <f>VLOOKUP(A182,[1]WAGNER!A:H,1,0)</f>
        <v>#N/A</v>
      </c>
    </row>
    <row r="183" spans="1:9" x14ac:dyDescent="0.25">
      <c r="A183" s="6">
        <v>416633</v>
      </c>
      <c r="B183" s="7" t="s">
        <v>54</v>
      </c>
      <c r="C183" s="8" t="s">
        <v>82</v>
      </c>
      <c r="D183" s="9">
        <v>650</v>
      </c>
      <c r="E183" s="30" t="s">
        <v>75</v>
      </c>
      <c r="F183" s="12">
        <v>2.64</v>
      </c>
      <c r="G183" s="10">
        <v>1716</v>
      </c>
      <c r="H183" s="8" t="s">
        <v>83</v>
      </c>
      <c r="I183">
        <f>VLOOKUP(A183,[1]WAGNER!A:H,1,0)</f>
        <v>416633</v>
      </c>
    </row>
    <row r="184" spans="1:9" x14ac:dyDescent="0.25">
      <c r="A184" s="6">
        <v>969072</v>
      </c>
      <c r="B184" s="7" t="s">
        <v>158</v>
      </c>
      <c r="C184" s="8" t="s">
        <v>84</v>
      </c>
      <c r="D184" s="9">
        <v>192</v>
      </c>
      <c r="E184" s="30" t="s">
        <v>75</v>
      </c>
      <c r="F184" s="12">
        <v>29</v>
      </c>
      <c r="G184" s="10">
        <v>5568</v>
      </c>
      <c r="H184" s="8" t="s">
        <v>142</v>
      </c>
      <c r="I184">
        <f>VLOOKUP(A184,[1]WAGNER!A:H,1,0)</f>
        <v>969072</v>
      </c>
    </row>
    <row r="185" spans="1:9" x14ac:dyDescent="0.25">
      <c r="A185" s="6">
        <v>5744</v>
      </c>
      <c r="B185" s="7" t="s">
        <v>159</v>
      </c>
      <c r="C185" s="8" t="s">
        <v>19</v>
      </c>
      <c r="D185" s="9">
        <v>5000</v>
      </c>
      <c r="E185" s="30" t="s">
        <v>75</v>
      </c>
      <c r="F185" s="12">
        <v>7.9</v>
      </c>
      <c r="G185" s="10">
        <v>39500</v>
      </c>
      <c r="H185" s="8" t="s">
        <v>160</v>
      </c>
      <c r="I185" t="e">
        <f>VLOOKUP(A185,[1]WAGNER!A:H,1,0)</f>
        <v>#N/A</v>
      </c>
    </row>
    <row r="186" spans="1:9" x14ac:dyDescent="0.25">
      <c r="A186" s="6">
        <v>32361</v>
      </c>
      <c r="B186" s="7" t="s">
        <v>161</v>
      </c>
      <c r="C186" s="8" t="s">
        <v>17</v>
      </c>
      <c r="D186" s="9">
        <v>1500</v>
      </c>
      <c r="E186" s="30" t="s">
        <v>75</v>
      </c>
      <c r="F186" s="12">
        <v>0.46200000000000002</v>
      </c>
      <c r="G186" s="10">
        <v>693</v>
      </c>
      <c r="H186" s="8" t="s">
        <v>162</v>
      </c>
      <c r="I186">
        <f>VLOOKUP(A186,[1]WAGNER!A:H,1,0)</f>
        <v>32361</v>
      </c>
    </row>
    <row r="187" spans="1:9" x14ac:dyDescent="0.25">
      <c r="A187" s="6">
        <v>5769</v>
      </c>
      <c r="B187" s="7" t="s">
        <v>161</v>
      </c>
      <c r="C187" s="8" t="s">
        <v>19</v>
      </c>
      <c r="D187" s="9">
        <v>5000</v>
      </c>
      <c r="E187" s="30" t="s">
        <v>75</v>
      </c>
      <c r="F187" s="12">
        <v>7.9</v>
      </c>
      <c r="G187" s="10">
        <v>39500</v>
      </c>
      <c r="H187" s="8" t="s">
        <v>160</v>
      </c>
      <c r="I187" t="e">
        <f>VLOOKUP(A187,[1]WAGNER!A:H,1,0)</f>
        <v>#N/A</v>
      </c>
    </row>
    <row r="188" spans="1:9" x14ac:dyDescent="0.25">
      <c r="A188" s="6">
        <v>178249</v>
      </c>
      <c r="B188" s="7" t="s">
        <v>161</v>
      </c>
      <c r="C188" s="8" t="s">
        <v>136</v>
      </c>
      <c r="D188" s="9">
        <v>1</v>
      </c>
      <c r="E188" s="30" t="s">
        <v>75</v>
      </c>
      <c r="F188" s="12">
        <v>35</v>
      </c>
      <c r="G188" s="10">
        <v>35</v>
      </c>
      <c r="H188" s="8" t="s">
        <v>94</v>
      </c>
      <c r="I188">
        <f>VLOOKUP(A188,[1]WAGNER!A:H,1,0)</f>
        <v>178249</v>
      </c>
    </row>
    <row r="189" spans="1:9" x14ac:dyDescent="0.25">
      <c r="A189" s="6">
        <v>178249</v>
      </c>
      <c r="B189" s="7" t="s">
        <v>161</v>
      </c>
      <c r="C189" s="8" t="s">
        <v>136</v>
      </c>
      <c r="D189" s="9">
        <v>9</v>
      </c>
      <c r="E189" s="30" t="s">
        <v>75</v>
      </c>
      <c r="F189" s="12">
        <v>35</v>
      </c>
      <c r="G189" s="10">
        <v>315</v>
      </c>
      <c r="H189" s="8" t="s">
        <v>94</v>
      </c>
      <c r="I189">
        <f>VLOOKUP(A189,[1]WAGNER!A:H,1,0)</f>
        <v>178249</v>
      </c>
    </row>
    <row r="190" spans="1:9" x14ac:dyDescent="0.25">
      <c r="A190" s="6">
        <v>107</v>
      </c>
      <c r="B190" s="7" t="s">
        <v>163</v>
      </c>
      <c r="C190" s="8" t="s">
        <v>19</v>
      </c>
      <c r="D190" s="9">
        <v>1300</v>
      </c>
      <c r="E190" s="30" t="s">
        <v>75</v>
      </c>
      <c r="F190" s="12">
        <v>8.8000000000000007</v>
      </c>
      <c r="G190" s="10">
        <v>11440</v>
      </c>
      <c r="H190" s="8" t="s">
        <v>164</v>
      </c>
      <c r="I190" t="e">
        <f>VLOOKUP(A190,[1]WAGNER!A:H,1,0)</f>
        <v>#N/A</v>
      </c>
    </row>
    <row r="191" spans="1:9" x14ac:dyDescent="0.25">
      <c r="A191" s="6">
        <v>52</v>
      </c>
      <c r="B191" s="7" t="s">
        <v>165</v>
      </c>
      <c r="C191" s="8" t="s">
        <v>19</v>
      </c>
      <c r="D191" s="9">
        <v>6600</v>
      </c>
      <c r="E191" s="30" t="s">
        <v>75</v>
      </c>
      <c r="F191" s="12">
        <v>5.9</v>
      </c>
      <c r="G191" s="10">
        <v>38940</v>
      </c>
      <c r="H191" s="8" t="s">
        <v>166</v>
      </c>
      <c r="I191" t="e">
        <f>VLOOKUP(A191,[1]WAGNER!A:H,1,0)</f>
        <v>#N/A</v>
      </c>
    </row>
    <row r="192" spans="1:9" x14ac:dyDescent="0.25">
      <c r="A192" s="6">
        <v>1372998</v>
      </c>
      <c r="B192" s="7" t="s">
        <v>167</v>
      </c>
      <c r="C192" s="8" t="s">
        <v>91</v>
      </c>
      <c r="D192" s="9">
        <v>2700</v>
      </c>
      <c r="E192" s="30" t="s">
        <v>75</v>
      </c>
      <c r="F192" s="12">
        <v>5</v>
      </c>
      <c r="G192" s="10">
        <v>13500</v>
      </c>
      <c r="H192" s="8" t="s">
        <v>92</v>
      </c>
      <c r="I192">
        <f>VLOOKUP(A192,[1]WAGNER!A:H,1,0)</f>
        <v>1372998</v>
      </c>
    </row>
    <row r="193" spans="1:9" x14ac:dyDescent="0.25">
      <c r="A193" s="6">
        <v>2042</v>
      </c>
      <c r="B193" s="7" t="s">
        <v>168</v>
      </c>
      <c r="C193" s="8" t="s">
        <v>140</v>
      </c>
      <c r="D193" s="9">
        <v>9200</v>
      </c>
      <c r="E193" s="30" t="s">
        <v>75</v>
      </c>
      <c r="F193" s="12">
        <v>2.5</v>
      </c>
      <c r="G193" s="10">
        <v>23000</v>
      </c>
      <c r="H193" s="8" t="s">
        <v>141</v>
      </c>
      <c r="I193">
        <f>VLOOKUP(A193,[1]WAGNER!A:H,1,0)</f>
        <v>2042</v>
      </c>
    </row>
    <row r="194" spans="1:9" x14ac:dyDescent="0.25">
      <c r="A194" s="6">
        <v>117</v>
      </c>
      <c r="B194" s="7" t="s">
        <v>168</v>
      </c>
      <c r="C194" s="8" t="s">
        <v>19</v>
      </c>
      <c r="D194" s="9">
        <v>1060</v>
      </c>
      <c r="E194" s="30" t="s">
        <v>75</v>
      </c>
      <c r="F194" s="12">
        <v>8.8000000000000007</v>
      </c>
      <c r="G194" s="10">
        <v>9328</v>
      </c>
      <c r="H194" s="8" t="s">
        <v>164</v>
      </c>
      <c r="I194" t="e">
        <f>VLOOKUP(A194,[1]WAGNER!A:H,1,0)</f>
        <v>#N/A</v>
      </c>
    </row>
    <row r="195" spans="1:9" x14ac:dyDescent="0.25">
      <c r="A195" s="6">
        <v>2625928</v>
      </c>
      <c r="B195" s="7" t="s">
        <v>169</v>
      </c>
      <c r="C195" s="8" t="s">
        <v>78</v>
      </c>
      <c r="D195" s="9">
        <v>1100</v>
      </c>
      <c r="E195" s="30" t="s">
        <v>75</v>
      </c>
      <c r="F195" s="12">
        <v>4.1900000000000004</v>
      </c>
      <c r="G195" s="10">
        <v>4609</v>
      </c>
      <c r="H195" s="8" t="s">
        <v>79</v>
      </c>
      <c r="I195">
        <f>VLOOKUP(A195,[1]WAGNER!A:H,1,0)</f>
        <v>2625928</v>
      </c>
    </row>
    <row r="196" spans="1:9" x14ac:dyDescent="0.25">
      <c r="A196" s="6">
        <v>56</v>
      </c>
      <c r="B196" s="7" t="s">
        <v>56</v>
      </c>
      <c r="C196" s="8" t="s">
        <v>19</v>
      </c>
      <c r="D196" s="9">
        <v>4000</v>
      </c>
      <c r="E196" s="30" t="s">
        <v>75</v>
      </c>
      <c r="F196" s="12">
        <v>5.9</v>
      </c>
      <c r="G196" s="10">
        <v>23600</v>
      </c>
      <c r="H196" s="8" t="s">
        <v>166</v>
      </c>
      <c r="I196">
        <f>VLOOKUP(A196,[1]WAGNER!A:H,1,0)</f>
        <v>56</v>
      </c>
    </row>
    <row r="197" spans="1:9" x14ac:dyDescent="0.25">
      <c r="A197" s="6">
        <v>6772</v>
      </c>
      <c r="B197" s="7" t="s">
        <v>170</v>
      </c>
      <c r="C197" s="8" t="s">
        <v>74</v>
      </c>
      <c r="D197" s="9">
        <v>500</v>
      </c>
      <c r="E197" s="30" t="s">
        <v>75</v>
      </c>
      <c r="F197" s="12">
        <v>8.9</v>
      </c>
      <c r="G197" s="10">
        <v>4450</v>
      </c>
      <c r="H197" s="8" t="s">
        <v>76</v>
      </c>
      <c r="I197">
        <f>VLOOKUP(A197,[1]WAGNER!A:H,1,0)</f>
        <v>6772</v>
      </c>
    </row>
    <row r="198" spans="1:9" x14ac:dyDescent="0.25">
      <c r="A198" s="6">
        <v>182299</v>
      </c>
      <c r="B198" s="7" t="s">
        <v>170</v>
      </c>
      <c r="C198" s="8" t="s">
        <v>28</v>
      </c>
      <c r="D198" s="9">
        <v>15000</v>
      </c>
      <c r="E198" s="30" t="s">
        <v>75</v>
      </c>
      <c r="F198" s="12">
        <v>2.2999999999999998</v>
      </c>
      <c r="G198" s="10">
        <v>34500</v>
      </c>
      <c r="H198" s="8" t="s">
        <v>53</v>
      </c>
      <c r="I198">
        <f>VLOOKUP(A198,[1]WAGNER!A:H,1,0)</f>
        <v>182299</v>
      </c>
    </row>
    <row r="199" spans="1:9" x14ac:dyDescent="0.25">
      <c r="A199" s="6">
        <v>87920</v>
      </c>
      <c r="B199" s="7" t="s">
        <v>171</v>
      </c>
      <c r="C199" s="8" t="s">
        <v>17</v>
      </c>
      <c r="D199" s="9">
        <v>2000</v>
      </c>
      <c r="E199" s="30" t="s">
        <v>75</v>
      </c>
      <c r="F199" s="12">
        <v>0.45</v>
      </c>
      <c r="G199" s="10">
        <v>900</v>
      </c>
      <c r="H199" s="8" t="s">
        <v>113</v>
      </c>
      <c r="I199">
        <f>VLOOKUP(A199,[1]WAGNER!A:H,1,0)</f>
        <v>87920</v>
      </c>
    </row>
    <row r="200" spans="1:9" x14ac:dyDescent="0.25">
      <c r="A200" s="6">
        <v>5849</v>
      </c>
      <c r="B200" s="7" t="s">
        <v>171</v>
      </c>
      <c r="C200" s="8" t="s">
        <v>19</v>
      </c>
      <c r="D200" s="9">
        <v>5000</v>
      </c>
      <c r="E200" s="30" t="s">
        <v>75</v>
      </c>
      <c r="F200" s="12">
        <v>7.9</v>
      </c>
      <c r="G200" s="10">
        <v>39500</v>
      </c>
      <c r="H200" s="8" t="s">
        <v>160</v>
      </c>
      <c r="I200">
        <f>VLOOKUP(A200,[1]WAGNER!A:H,1,0)</f>
        <v>5849</v>
      </c>
    </row>
    <row r="201" spans="1:9" x14ac:dyDescent="0.25">
      <c r="A201" s="6">
        <v>178965</v>
      </c>
      <c r="B201" s="7" t="s">
        <v>172</v>
      </c>
      <c r="C201" s="8" t="s">
        <v>136</v>
      </c>
      <c r="D201" s="9">
        <v>5</v>
      </c>
      <c r="E201" s="30" t="s">
        <v>75</v>
      </c>
      <c r="F201" s="12">
        <v>35</v>
      </c>
      <c r="G201" s="10">
        <v>175</v>
      </c>
      <c r="H201" s="8" t="s">
        <v>94</v>
      </c>
      <c r="I201">
        <f>VLOOKUP(A201,[1]WAGNER!A:H,1,0)</f>
        <v>178965</v>
      </c>
    </row>
    <row r="202" spans="1:9" x14ac:dyDescent="0.25">
      <c r="A202" s="6">
        <v>622</v>
      </c>
      <c r="B202" s="7" t="s">
        <v>57</v>
      </c>
      <c r="C202" s="8" t="s">
        <v>173</v>
      </c>
      <c r="D202" s="9">
        <v>400</v>
      </c>
      <c r="E202" s="30" t="s">
        <v>75</v>
      </c>
      <c r="F202" s="12">
        <v>0.01</v>
      </c>
      <c r="G202" s="10">
        <v>4</v>
      </c>
      <c r="H202" s="8" t="s">
        <v>174</v>
      </c>
      <c r="I202" t="e">
        <f>VLOOKUP(A202,[1]WAGNER!A:H,1,0)</f>
        <v>#N/A</v>
      </c>
    </row>
    <row r="203" spans="1:9" x14ac:dyDescent="0.25">
      <c r="A203" s="6">
        <v>15907</v>
      </c>
      <c r="B203" s="7" t="s">
        <v>57</v>
      </c>
      <c r="C203" s="8" t="s">
        <v>173</v>
      </c>
      <c r="D203" s="9">
        <v>600</v>
      </c>
      <c r="E203" s="30" t="s">
        <v>75</v>
      </c>
      <c r="F203" s="12">
        <v>0.01</v>
      </c>
      <c r="G203" s="10">
        <v>6</v>
      </c>
      <c r="H203" s="8" t="s">
        <v>175</v>
      </c>
      <c r="I203" t="e">
        <f>VLOOKUP(A203,[1]WAGNER!A:H,1,0)</f>
        <v>#N/A</v>
      </c>
    </row>
    <row r="204" spans="1:9" x14ac:dyDescent="0.25">
      <c r="A204" s="6">
        <v>2048</v>
      </c>
      <c r="B204" s="7" t="s">
        <v>58</v>
      </c>
      <c r="C204" s="8" t="s">
        <v>140</v>
      </c>
      <c r="D204" s="9">
        <v>5000</v>
      </c>
      <c r="E204" s="30" t="s">
        <v>75</v>
      </c>
      <c r="F204" s="12">
        <v>2.5</v>
      </c>
      <c r="G204" s="10">
        <v>12500</v>
      </c>
      <c r="H204" s="8" t="s">
        <v>141</v>
      </c>
      <c r="I204">
        <f>VLOOKUP(A204,[1]WAGNER!A:H,1,0)</f>
        <v>2048</v>
      </c>
    </row>
    <row r="205" spans="1:9" x14ac:dyDescent="0.25">
      <c r="A205" s="6">
        <v>262946</v>
      </c>
      <c r="B205" s="7" t="s">
        <v>176</v>
      </c>
      <c r="C205" s="8" t="s">
        <v>93</v>
      </c>
      <c r="D205" s="9">
        <v>350</v>
      </c>
      <c r="E205" s="30" t="s">
        <v>75</v>
      </c>
      <c r="F205" s="12">
        <v>22.3948</v>
      </c>
      <c r="G205" s="10">
        <v>7838.18</v>
      </c>
      <c r="H205" s="8" t="s">
        <v>97</v>
      </c>
      <c r="I205">
        <f>VLOOKUP(A205,[1]WAGNER!A:H,1,0)</f>
        <v>262946</v>
      </c>
    </row>
    <row r="206" spans="1:9" x14ac:dyDescent="0.25">
      <c r="A206" s="6">
        <v>65</v>
      </c>
      <c r="B206" s="7" t="s">
        <v>176</v>
      </c>
      <c r="C206" s="8" t="s">
        <v>19</v>
      </c>
      <c r="D206" s="9">
        <v>1200</v>
      </c>
      <c r="E206" s="30" t="s">
        <v>75</v>
      </c>
      <c r="F206" s="12">
        <v>5.9</v>
      </c>
      <c r="G206" s="10">
        <v>7080</v>
      </c>
      <c r="H206" s="8" t="s">
        <v>166</v>
      </c>
      <c r="I206">
        <f>VLOOKUP(A206,[1]WAGNER!A:H,1,0)</f>
        <v>65</v>
      </c>
    </row>
    <row r="207" spans="1:9" x14ac:dyDescent="0.25">
      <c r="A207" s="6">
        <v>63</v>
      </c>
      <c r="B207" s="7" t="s">
        <v>176</v>
      </c>
      <c r="C207" s="8" t="s">
        <v>19</v>
      </c>
      <c r="D207" s="9">
        <v>4200</v>
      </c>
      <c r="E207" s="30" t="s">
        <v>75</v>
      </c>
      <c r="F207" s="12">
        <v>5.9</v>
      </c>
      <c r="G207" s="10">
        <v>24780</v>
      </c>
      <c r="H207" s="8" t="s">
        <v>166</v>
      </c>
      <c r="I207">
        <f>VLOOKUP(A207,[1]WAGNER!A:H,1,0)</f>
        <v>63</v>
      </c>
    </row>
    <row r="208" spans="1:9" x14ac:dyDescent="0.25">
      <c r="A208" s="6">
        <v>42272</v>
      </c>
      <c r="B208" s="7" t="s">
        <v>176</v>
      </c>
      <c r="C208" s="8" t="s">
        <v>19</v>
      </c>
      <c r="D208" s="9">
        <v>15000</v>
      </c>
      <c r="E208" s="30" t="s">
        <v>75</v>
      </c>
      <c r="F208" s="12">
        <v>7.9</v>
      </c>
      <c r="G208" s="10">
        <v>118500</v>
      </c>
      <c r="H208" s="8" t="s">
        <v>177</v>
      </c>
      <c r="I208">
        <f>VLOOKUP(A208,[1]WAGNER!A:H,1,0)</f>
        <v>42272</v>
      </c>
    </row>
    <row r="209" spans="1:9" x14ac:dyDescent="0.25">
      <c r="A209" s="6">
        <v>2635225</v>
      </c>
      <c r="B209" s="7" t="s">
        <v>178</v>
      </c>
      <c r="C209" s="8" t="s">
        <v>78</v>
      </c>
      <c r="D209" s="9">
        <v>750</v>
      </c>
      <c r="E209" s="30" t="s">
        <v>75</v>
      </c>
      <c r="F209" s="12">
        <v>4.1900000000000004</v>
      </c>
      <c r="G209" s="10">
        <v>3142.5</v>
      </c>
      <c r="H209" s="8" t="s">
        <v>79</v>
      </c>
      <c r="I209">
        <f>VLOOKUP(A209,[1]WAGNER!A:H,1,0)</f>
        <v>2635225</v>
      </c>
    </row>
    <row r="210" spans="1:9" x14ac:dyDescent="0.25">
      <c r="A210" s="6">
        <v>2636544</v>
      </c>
      <c r="B210" s="7" t="s">
        <v>178</v>
      </c>
      <c r="C210" s="8" t="s">
        <v>80</v>
      </c>
      <c r="D210" s="9">
        <v>600</v>
      </c>
      <c r="E210" s="30" t="s">
        <v>75</v>
      </c>
      <c r="F210" s="12">
        <v>10.7</v>
      </c>
      <c r="G210" s="10">
        <v>6420</v>
      </c>
      <c r="H210" s="8" t="s">
        <v>79</v>
      </c>
      <c r="I210">
        <f>VLOOKUP(A210,[1]WAGNER!A:H,1,0)</f>
        <v>2636544</v>
      </c>
    </row>
    <row r="211" spans="1:9" x14ac:dyDescent="0.25">
      <c r="A211" s="6">
        <v>42436</v>
      </c>
      <c r="B211" s="7" t="s">
        <v>178</v>
      </c>
      <c r="C211" s="8" t="s">
        <v>19</v>
      </c>
      <c r="D211" s="9">
        <v>15000</v>
      </c>
      <c r="E211" s="30" t="s">
        <v>75</v>
      </c>
      <c r="F211" s="12">
        <v>7.9</v>
      </c>
      <c r="G211" s="10">
        <v>118500</v>
      </c>
      <c r="H211" s="8" t="s">
        <v>177</v>
      </c>
      <c r="I211">
        <f>VLOOKUP(A211,[1]WAGNER!A:H,1,0)</f>
        <v>42436</v>
      </c>
    </row>
    <row r="212" spans="1:9" x14ac:dyDescent="0.25">
      <c r="A212" s="6">
        <v>2636252</v>
      </c>
      <c r="B212" s="7" t="s">
        <v>179</v>
      </c>
      <c r="C212" s="8" t="s">
        <v>78</v>
      </c>
      <c r="D212" s="9">
        <v>175</v>
      </c>
      <c r="E212" s="30" t="s">
        <v>75</v>
      </c>
      <c r="F212" s="12">
        <v>4.1900000000000004</v>
      </c>
      <c r="G212" s="10">
        <v>733.25</v>
      </c>
      <c r="H212" s="8" t="s">
        <v>79</v>
      </c>
      <c r="I212">
        <f>VLOOKUP(A212,[1]WAGNER!A:H,1,0)</f>
        <v>2636252</v>
      </c>
    </row>
    <row r="213" spans="1:9" x14ac:dyDescent="0.25">
      <c r="A213" s="6">
        <v>179411</v>
      </c>
      <c r="B213" s="7" t="s">
        <v>59</v>
      </c>
      <c r="C213" s="8" t="s">
        <v>136</v>
      </c>
      <c r="D213" s="9">
        <v>15</v>
      </c>
      <c r="E213" s="30" t="s">
        <v>75</v>
      </c>
      <c r="F213" s="12">
        <v>35</v>
      </c>
      <c r="G213" s="10">
        <v>525</v>
      </c>
      <c r="H213" s="8" t="s">
        <v>94</v>
      </c>
      <c r="I213">
        <f>VLOOKUP(A213,[1]WAGNER!A:H,1,0)</f>
        <v>179411</v>
      </c>
    </row>
    <row r="214" spans="1:9" x14ac:dyDescent="0.25">
      <c r="A214" s="6">
        <v>1397493</v>
      </c>
      <c r="B214" s="7" t="s">
        <v>180</v>
      </c>
      <c r="C214" s="8" t="s">
        <v>91</v>
      </c>
      <c r="D214" s="9">
        <v>3000</v>
      </c>
      <c r="E214" s="30" t="s">
        <v>75</v>
      </c>
      <c r="F214" s="12">
        <v>5</v>
      </c>
      <c r="G214" s="10">
        <v>15000</v>
      </c>
      <c r="H214" s="8" t="s">
        <v>92</v>
      </c>
      <c r="I214">
        <f>VLOOKUP(A214,[1]WAGNER!A:H,1,0)</f>
        <v>1397493</v>
      </c>
    </row>
    <row r="215" spans="1:9" x14ac:dyDescent="0.25">
      <c r="A215" s="6">
        <v>5958</v>
      </c>
      <c r="B215" s="7" t="s">
        <v>181</v>
      </c>
      <c r="C215" s="8" t="s">
        <v>23</v>
      </c>
      <c r="D215" s="9">
        <v>1600</v>
      </c>
      <c r="E215" s="30" t="s">
        <v>75</v>
      </c>
      <c r="F215" s="12">
        <v>34.9</v>
      </c>
      <c r="G215" s="10">
        <v>55840</v>
      </c>
      <c r="H215" s="8" t="s">
        <v>160</v>
      </c>
      <c r="I215">
        <f>VLOOKUP(A215,[1]WAGNER!A:H,1,0)</f>
        <v>5958</v>
      </c>
    </row>
    <row r="216" spans="1:9" x14ac:dyDescent="0.25">
      <c r="A216" s="6">
        <v>5958</v>
      </c>
      <c r="B216" s="7" t="s">
        <v>181</v>
      </c>
      <c r="C216" s="8" t="s">
        <v>25</v>
      </c>
      <c r="D216" s="9">
        <v>1000</v>
      </c>
      <c r="E216" s="30" t="s">
        <v>75</v>
      </c>
      <c r="F216" s="12">
        <v>34.9</v>
      </c>
      <c r="G216" s="10">
        <v>34900</v>
      </c>
      <c r="H216" s="8" t="s">
        <v>160</v>
      </c>
      <c r="I216">
        <f>VLOOKUP(A216,[1]WAGNER!A:H,1,0)</f>
        <v>5958</v>
      </c>
    </row>
    <row r="217" spans="1:9" x14ac:dyDescent="0.25">
      <c r="A217" s="6">
        <v>7414</v>
      </c>
      <c r="B217" s="7" t="s">
        <v>182</v>
      </c>
      <c r="C217" s="8" t="s">
        <v>84</v>
      </c>
      <c r="D217" s="9">
        <v>120</v>
      </c>
      <c r="E217" s="30" t="s">
        <v>75</v>
      </c>
      <c r="F217" s="12">
        <v>29</v>
      </c>
      <c r="G217" s="10">
        <v>3480</v>
      </c>
      <c r="H217" s="8" t="s">
        <v>142</v>
      </c>
      <c r="I217">
        <f>VLOOKUP(A217,[1]WAGNER!A:H,1,0)</f>
        <v>7414</v>
      </c>
    </row>
    <row r="218" spans="1:9" x14ac:dyDescent="0.25">
      <c r="A218" s="6">
        <v>26233</v>
      </c>
      <c r="B218" s="7" t="s">
        <v>60</v>
      </c>
      <c r="C218" s="8" t="s">
        <v>31</v>
      </c>
      <c r="D218" s="9">
        <v>500</v>
      </c>
      <c r="E218" s="30" t="s">
        <v>75</v>
      </c>
      <c r="F218" s="12">
        <v>2.0196999999999998</v>
      </c>
      <c r="G218" s="10">
        <v>1009.85</v>
      </c>
      <c r="H218" s="8" t="s">
        <v>153</v>
      </c>
      <c r="I218">
        <f>VLOOKUP(A218,[1]WAGNER!A:H,1,0)</f>
        <v>26233</v>
      </c>
    </row>
    <row r="219" spans="1:9" x14ac:dyDescent="0.25">
      <c r="A219" s="6">
        <v>1104593</v>
      </c>
      <c r="B219" s="7" t="s">
        <v>61</v>
      </c>
      <c r="C219" s="8" t="s">
        <v>116</v>
      </c>
      <c r="D219" s="9">
        <v>600</v>
      </c>
      <c r="E219" s="30" t="s">
        <v>75</v>
      </c>
      <c r="F219" s="12">
        <v>3.2</v>
      </c>
      <c r="G219" s="10">
        <v>1920</v>
      </c>
      <c r="H219" s="8" t="s">
        <v>125</v>
      </c>
      <c r="I219">
        <f>VLOOKUP(A219,[1]WAGNER!A:H,1,0)</f>
        <v>1104593</v>
      </c>
    </row>
    <row r="220" spans="1:9" x14ac:dyDescent="0.25">
      <c r="A220" s="6">
        <v>180098</v>
      </c>
      <c r="B220" s="7" t="s">
        <v>61</v>
      </c>
      <c r="C220" s="8" t="s">
        <v>136</v>
      </c>
      <c r="D220" s="9">
        <v>20</v>
      </c>
      <c r="E220" s="30" t="s">
        <v>75</v>
      </c>
      <c r="F220" s="12">
        <v>35</v>
      </c>
      <c r="G220" s="10">
        <v>700</v>
      </c>
      <c r="H220" s="8" t="s">
        <v>94</v>
      </c>
      <c r="I220">
        <f>VLOOKUP(A220,[1]WAGNER!A:H,1,0)</f>
        <v>180098</v>
      </c>
    </row>
    <row r="221" spans="1:9" x14ac:dyDescent="0.25">
      <c r="A221" s="6">
        <v>1009079</v>
      </c>
      <c r="B221" s="7" t="s">
        <v>62</v>
      </c>
      <c r="C221" s="8" t="s">
        <v>31</v>
      </c>
      <c r="D221" s="9">
        <v>990</v>
      </c>
      <c r="E221" s="30" t="s">
        <v>75</v>
      </c>
      <c r="F221" s="12">
        <v>3.3111999999999999</v>
      </c>
      <c r="G221" s="10">
        <v>3278.09</v>
      </c>
      <c r="H221" s="8" t="s">
        <v>52</v>
      </c>
      <c r="I221">
        <f>VLOOKUP(A221,[1]WAGNER!A:H,1,0)</f>
        <v>1009079</v>
      </c>
    </row>
    <row r="222" spans="1:9" x14ac:dyDescent="0.25">
      <c r="A222" s="6">
        <v>1405290</v>
      </c>
      <c r="B222" s="7" t="s">
        <v>183</v>
      </c>
      <c r="C222" s="8" t="s">
        <v>91</v>
      </c>
      <c r="D222" s="9">
        <v>1000</v>
      </c>
      <c r="E222" s="30" t="s">
        <v>75</v>
      </c>
      <c r="F222" s="12">
        <v>5</v>
      </c>
      <c r="G222" s="10">
        <v>5000</v>
      </c>
      <c r="H222" s="8" t="s">
        <v>92</v>
      </c>
      <c r="I222">
        <f>VLOOKUP(A222,[1]WAGNER!A:H,1,0)</f>
        <v>1405290</v>
      </c>
    </row>
    <row r="223" spans="1:9" x14ac:dyDescent="0.25">
      <c r="A223" s="6">
        <v>180348</v>
      </c>
      <c r="B223" s="7" t="s">
        <v>184</v>
      </c>
      <c r="C223" s="8" t="s">
        <v>136</v>
      </c>
      <c r="D223" s="9">
        <v>10</v>
      </c>
      <c r="E223" s="30" t="s">
        <v>75</v>
      </c>
      <c r="F223" s="12">
        <v>35</v>
      </c>
      <c r="G223" s="10">
        <v>350</v>
      </c>
      <c r="H223" s="8" t="s">
        <v>94</v>
      </c>
      <c r="I223">
        <f>VLOOKUP(A223,[1]WAGNER!A:H,1,0)</f>
        <v>180348</v>
      </c>
    </row>
    <row r="224" spans="1:9" x14ac:dyDescent="0.25">
      <c r="A224" s="6">
        <v>1314570</v>
      </c>
      <c r="B224" s="7" t="s">
        <v>185</v>
      </c>
      <c r="C224" s="8" t="s">
        <v>82</v>
      </c>
      <c r="D224" s="9">
        <v>600</v>
      </c>
      <c r="E224" s="30" t="s">
        <v>75</v>
      </c>
      <c r="F224" s="12">
        <v>20</v>
      </c>
      <c r="G224" s="10">
        <v>12000</v>
      </c>
      <c r="H224" s="8" t="s">
        <v>27</v>
      </c>
      <c r="I224">
        <f>VLOOKUP(A224,[1]WAGNER!A:H,1,0)</f>
        <v>1314570</v>
      </c>
    </row>
    <row r="225" spans="1:9" x14ac:dyDescent="0.25">
      <c r="A225" s="6">
        <v>94260</v>
      </c>
      <c r="B225" s="7" t="s">
        <v>186</v>
      </c>
      <c r="C225" s="8" t="s">
        <v>17</v>
      </c>
      <c r="D225" s="9">
        <v>2000</v>
      </c>
      <c r="E225" s="30" t="s">
        <v>75</v>
      </c>
      <c r="F225" s="12">
        <v>0.54069999999999996</v>
      </c>
      <c r="G225" s="10">
        <v>1081.4000000000001</v>
      </c>
      <c r="H225" s="8" t="s">
        <v>41</v>
      </c>
      <c r="I225">
        <f>VLOOKUP(A225,[1]WAGNER!A:H,1,0)</f>
        <v>94260</v>
      </c>
    </row>
    <row r="226" spans="1:9" x14ac:dyDescent="0.25">
      <c r="A226" s="6">
        <v>12349</v>
      </c>
      <c r="B226" s="7" t="s">
        <v>187</v>
      </c>
      <c r="C226" s="8" t="s">
        <v>10</v>
      </c>
      <c r="D226" s="9">
        <v>360</v>
      </c>
      <c r="E226" s="30" t="s">
        <v>75</v>
      </c>
      <c r="F226" s="12">
        <v>65.540000000000006</v>
      </c>
      <c r="G226" s="10">
        <v>23594.400000000001</v>
      </c>
      <c r="H226" s="8" t="s">
        <v>12</v>
      </c>
      <c r="I226">
        <f>VLOOKUP(A226,[1]WAGNER!A:H,1,0)</f>
        <v>12349</v>
      </c>
    </row>
    <row r="227" spans="1:9" x14ac:dyDescent="0.25">
      <c r="A227" s="6">
        <v>2658969</v>
      </c>
      <c r="B227" s="7" t="s">
        <v>64</v>
      </c>
      <c r="C227" s="8" t="s">
        <v>78</v>
      </c>
      <c r="D227" s="9">
        <v>500</v>
      </c>
      <c r="E227" s="30" t="s">
        <v>75</v>
      </c>
      <c r="F227" s="12">
        <v>4.1900000000000004</v>
      </c>
      <c r="G227" s="10">
        <v>2095</v>
      </c>
      <c r="H227" s="8" t="s">
        <v>79</v>
      </c>
      <c r="I227">
        <f>VLOOKUP(A227,[1]WAGNER!A:H,1,0)</f>
        <v>2658969</v>
      </c>
    </row>
    <row r="228" spans="1:9" x14ac:dyDescent="0.25">
      <c r="A228" s="6">
        <v>52379</v>
      </c>
      <c r="B228" s="7" t="s">
        <v>64</v>
      </c>
      <c r="C228" s="8" t="s">
        <v>118</v>
      </c>
      <c r="D228" s="9">
        <v>200</v>
      </c>
      <c r="E228" s="30" t="s">
        <v>75</v>
      </c>
      <c r="F228" s="12">
        <v>36</v>
      </c>
      <c r="G228" s="10">
        <v>7200</v>
      </c>
      <c r="H228" s="8" t="s">
        <v>119</v>
      </c>
      <c r="I228">
        <f>VLOOKUP(A228,[1]WAGNER!A:H,1,0)</f>
        <v>52379</v>
      </c>
    </row>
    <row r="229" spans="1:9" x14ac:dyDescent="0.25">
      <c r="A229" s="6">
        <v>1412446</v>
      </c>
      <c r="B229" s="7" t="s">
        <v>188</v>
      </c>
      <c r="C229" s="8" t="s">
        <v>91</v>
      </c>
      <c r="D229" s="9">
        <v>2000</v>
      </c>
      <c r="E229" s="30" t="s">
        <v>75</v>
      </c>
      <c r="F229" s="12">
        <v>5</v>
      </c>
      <c r="G229" s="10">
        <v>10000</v>
      </c>
      <c r="H229" s="8" t="s">
        <v>92</v>
      </c>
      <c r="I229">
        <f>VLOOKUP(A229,[1]WAGNER!A:H,1,0)</f>
        <v>1412446</v>
      </c>
    </row>
    <row r="230" spans="1:9" x14ac:dyDescent="0.25">
      <c r="A230" s="6">
        <v>1319445</v>
      </c>
      <c r="B230" s="7" t="s">
        <v>189</v>
      </c>
      <c r="C230" s="8" t="s">
        <v>82</v>
      </c>
      <c r="D230" s="9">
        <v>500</v>
      </c>
      <c r="E230" s="30" t="s">
        <v>75</v>
      </c>
      <c r="F230" s="12">
        <v>20</v>
      </c>
      <c r="G230" s="10">
        <v>10000</v>
      </c>
      <c r="H230" s="8" t="s">
        <v>27</v>
      </c>
      <c r="I230">
        <f>VLOOKUP(A230,[1]WAGNER!A:H,1,0)</f>
        <v>1319445</v>
      </c>
    </row>
    <row r="231" spans="1:9" x14ac:dyDescent="0.25">
      <c r="A231" s="6">
        <v>181057</v>
      </c>
      <c r="B231" s="7" t="s">
        <v>189</v>
      </c>
      <c r="C231" s="8" t="s">
        <v>136</v>
      </c>
      <c r="D231" s="9">
        <v>35</v>
      </c>
      <c r="E231" s="30" t="s">
        <v>75</v>
      </c>
      <c r="F231" s="12">
        <v>35</v>
      </c>
      <c r="G231" s="10">
        <v>1225</v>
      </c>
      <c r="H231" s="8" t="s">
        <v>94</v>
      </c>
      <c r="I231">
        <f>VLOOKUP(A231,[1]WAGNER!A:H,1,0)</f>
        <v>181057</v>
      </c>
    </row>
    <row r="232" spans="1:9" x14ac:dyDescent="0.25">
      <c r="A232" s="6">
        <v>150580</v>
      </c>
      <c r="B232" s="7" t="s">
        <v>190</v>
      </c>
      <c r="C232" s="8" t="s">
        <v>74</v>
      </c>
      <c r="D232" s="9">
        <v>400</v>
      </c>
      <c r="E232" s="30" t="s">
        <v>75</v>
      </c>
      <c r="F232" s="12">
        <v>5.9</v>
      </c>
      <c r="G232" s="10">
        <v>2360</v>
      </c>
      <c r="H232" s="8" t="s">
        <v>24</v>
      </c>
      <c r="I232">
        <f>VLOOKUP(A232,[1]WAGNER!A:H,1,0)</f>
        <v>150580</v>
      </c>
    </row>
    <row r="233" spans="1:9" x14ac:dyDescent="0.25">
      <c r="A233" s="6">
        <v>342791</v>
      </c>
      <c r="B233" s="7" t="s">
        <v>191</v>
      </c>
      <c r="C233" s="8" t="s">
        <v>74</v>
      </c>
      <c r="D233" s="9">
        <v>600</v>
      </c>
      <c r="E233" s="30" t="s">
        <v>75</v>
      </c>
      <c r="F233" s="12">
        <v>8.1</v>
      </c>
      <c r="G233" s="10">
        <v>4860</v>
      </c>
      <c r="H233" s="8" t="s">
        <v>192</v>
      </c>
      <c r="I233" t="e">
        <f>VLOOKUP(A233,[1]WAGNER!A:H,1,0)</f>
        <v>#N/A</v>
      </c>
    </row>
    <row r="234" spans="1:9" x14ac:dyDescent="0.25">
      <c r="A234" s="6">
        <v>2666530</v>
      </c>
      <c r="B234" s="7" t="s">
        <v>191</v>
      </c>
      <c r="C234" s="8" t="s">
        <v>78</v>
      </c>
      <c r="D234" s="9">
        <v>1150</v>
      </c>
      <c r="E234" s="30" t="s">
        <v>75</v>
      </c>
      <c r="F234" s="12">
        <v>4.1900000000000004</v>
      </c>
      <c r="G234" s="10">
        <v>4818.5</v>
      </c>
      <c r="H234" s="8" t="s">
        <v>79</v>
      </c>
      <c r="I234" t="e">
        <f>VLOOKUP(A234,[1]WAGNER!A:H,1,0)</f>
        <v>#N/A</v>
      </c>
    </row>
    <row r="235" spans="1:9" x14ac:dyDescent="0.25">
      <c r="A235" s="6">
        <v>16812</v>
      </c>
      <c r="B235" s="7" t="s">
        <v>193</v>
      </c>
      <c r="C235" s="8" t="s">
        <v>84</v>
      </c>
      <c r="D235" s="9">
        <v>240</v>
      </c>
      <c r="E235" s="30" t="s">
        <v>75</v>
      </c>
      <c r="F235" s="12">
        <v>31.24</v>
      </c>
      <c r="G235" s="10">
        <v>7497.6</v>
      </c>
      <c r="H235" s="8" t="s">
        <v>142</v>
      </c>
      <c r="I235" t="e">
        <f>VLOOKUP(A235,[1]WAGNER!A:H,1,0)</f>
        <v>#N/A</v>
      </c>
    </row>
    <row r="236" spans="1:9" x14ac:dyDescent="0.25">
      <c r="A236" s="6">
        <v>53874</v>
      </c>
      <c r="B236" s="7" t="s">
        <v>193</v>
      </c>
      <c r="C236" s="8" t="s">
        <v>39</v>
      </c>
      <c r="D236" s="9">
        <v>500</v>
      </c>
      <c r="E236" s="30" t="s">
        <v>75</v>
      </c>
      <c r="F236" s="12">
        <v>34</v>
      </c>
      <c r="G236" s="10">
        <v>17000</v>
      </c>
      <c r="H236" s="8" t="s">
        <v>88</v>
      </c>
      <c r="I236" t="e">
        <f>VLOOKUP(A236,[1]WAGNER!A:H,1,0)</f>
        <v>#N/A</v>
      </c>
    </row>
    <row r="237" spans="1:9" x14ac:dyDescent="0.25">
      <c r="A237" s="6">
        <v>53874</v>
      </c>
      <c r="B237" s="7" t="s">
        <v>193</v>
      </c>
      <c r="C237" s="8" t="s">
        <v>23</v>
      </c>
      <c r="D237" s="9">
        <v>1000</v>
      </c>
      <c r="E237" s="30" t="s">
        <v>75</v>
      </c>
      <c r="F237" s="12">
        <v>34</v>
      </c>
      <c r="G237" s="10">
        <v>34000</v>
      </c>
      <c r="H237" s="8" t="s">
        <v>88</v>
      </c>
      <c r="I237" t="e">
        <f>VLOOKUP(A237,[1]WAGNER!A:H,1,0)</f>
        <v>#N/A</v>
      </c>
    </row>
    <row r="238" spans="1:9" x14ac:dyDescent="0.25">
      <c r="A238" s="6">
        <v>53874</v>
      </c>
      <c r="B238" s="7" t="s">
        <v>193</v>
      </c>
      <c r="C238" s="8" t="s">
        <v>25</v>
      </c>
      <c r="D238" s="9">
        <v>1500</v>
      </c>
      <c r="E238" s="30" t="s">
        <v>75</v>
      </c>
      <c r="F238" s="12">
        <v>34</v>
      </c>
      <c r="G238" s="10">
        <v>51000</v>
      </c>
      <c r="H238" s="8" t="s">
        <v>88</v>
      </c>
      <c r="I238" t="e">
        <f>VLOOKUP(A238,[1]WAGNER!A:H,1,0)</f>
        <v>#N/A</v>
      </c>
    </row>
    <row r="239" spans="1:9" x14ac:dyDescent="0.25">
      <c r="A239" s="6">
        <v>1323377</v>
      </c>
      <c r="B239" s="7" t="s">
        <v>194</v>
      </c>
      <c r="C239" s="8" t="s">
        <v>17</v>
      </c>
      <c r="D239" s="9">
        <v>1500</v>
      </c>
      <c r="E239" s="30" t="s">
        <v>75</v>
      </c>
      <c r="F239" s="12">
        <v>0.55840000000000001</v>
      </c>
      <c r="G239" s="10">
        <v>837.6</v>
      </c>
      <c r="H239" s="8" t="s">
        <v>27</v>
      </c>
      <c r="I239" t="e">
        <f>VLOOKUP(A239,[1]WAGNER!A:H,1,0)</f>
        <v>#N/A</v>
      </c>
    </row>
    <row r="240" spans="1:9" x14ac:dyDescent="0.25">
      <c r="A240" s="6">
        <v>2670949</v>
      </c>
      <c r="B240" s="7" t="s">
        <v>194</v>
      </c>
      <c r="C240" s="8" t="s">
        <v>93</v>
      </c>
      <c r="D240" s="9">
        <v>200</v>
      </c>
      <c r="E240" s="30" t="s">
        <v>75</v>
      </c>
      <c r="F240" s="12">
        <v>22.39</v>
      </c>
      <c r="G240" s="10">
        <v>4478</v>
      </c>
      <c r="H240" s="8" t="s">
        <v>79</v>
      </c>
      <c r="I240" t="e">
        <f>VLOOKUP(A240,[1]WAGNER!A:H,1,0)</f>
        <v>#N/A</v>
      </c>
    </row>
    <row r="241" spans="1:9" x14ac:dyDescent="0.25">
      <c r="A241" s="6">
        <v>100260</v>
      </c>
      <c r="B241" s="7" t="s">
        <v>195</v>
      </c>
      <c r="C241" s="8" t="s">
        <v>82</v>
      </c>
      <c r="D241" s="9">
        <v>1000</v>
      </c>
      <c r="E241" s="30" t="s">
        <v>75</v>
      </c>
      <c r="F241" s="12">
        <v>22</v>
      </c>
      <c r="G241" s="10">
        <v>22000</v>
      </c>
      <c r="H241" s="8" t="s">
        <v>41</v>
      </c>
      <c r="I241" t="e">
        <f>VLOOKUP(A241,[1]WAGNER!A:H,1,0)</f>
        <v>#N/A</v>
      </c>
    </row>
    <row r="242" spans="1:9" x14ac:dyDescent="0.25">
      <c r="A242" s="6">
        <v>344207</v>
      </c>
      <c r="B242" s="7" t="s">
        <v>67</v>
      </c>
      <c r="C242" s="8" t="s">
        <v>196</v>
      </c>
      <c r="D242" s="9">
        <v>1800</v>
      </c>
      <c r="E242" s="30" t="s">
        <v>75</v>
      </c>
      <c r="F242" s="12">
        <v>8.1</v>
      </c>
      <c r="G242" s="10">
        <v>14580</v>
      </c>
      <c r="H242" s="8" t="s">
        <v>192</v>
      </c>
      <c r="I242" t="e">
        <f>VLOOKUP(A242,[1]WAGNER!A:H,1,0)</f>
        <v>#N/A</v>
      </c>
    </row>
    <row r="243" spans="1:9" x14ac:dyDescent="0.25">
      <c r="A243" s="6">
        <v>2677259</v>
      </c>
      <c r="B243" s="7" t="s">
        <v>197</v>
      </c>
      <c r="C243" s="8" t="s">
        <v>78</v>
      </c>
      <c r="D243" s="9">
        <v>500</v>
      </c>
      <c r="E243" s="30" t="s">
        <v>75</v>
      </c>
      <c r="F243" s="12">
        <v>4.1900000000000004</v>
      </c>
      <c r="G243" s="10">
        <v>2095</v>
      </c>
      <c r="H243" s="8" t="s">
        <v>79</v>
      </c>
      <c r="I243" t="e">
        <f>VLOOKUP(A243,[1]WAGNER!A:H,1,0)</f>
        <v>#N/A</v>
      </c>
    </row>
    <row r="244" spans="1:9" x14ac:dyDescent="0.25">
      <c r="A244" s="13">
        <v>507501</v>
      </c>
      <c r="B244" s="14">
        <v>44040</v>
      </c>
      <c r="C244" s="15" t="s">
        <v>198</v>
      </c>
      <c r="D244" s="16">
        <v>30</v>
      </c>
      <c r="E244" s="30" t="s">
        <v>75</v>
      </c>
      <c r="F244" s="17">
        <v>80</v>
      </c>
      <c r="G244" s="10">
        <f t="shared" ref="G244:G254" si="0">D244*F244</f>
        <v>2400</v>
      </c>
      <c r="H244" s="15" t="s">
        <v>199</v>
      </c>
      <c r="I244" t="e">
        <f>VLOOKUP(A244,[1]WAGNER!A:H,1,0)</f>
        <v>#N/A</v>
      </c>
    </row>
    <row r="245" spans="1:9" x14ac:dyDescent="0.25">
      <c r="A245" s="13">
        <v>507501</v>
      </c>
      <c r="B245" s="14">
        <v>44040</v>
      </c>
      <c r="C245" s="15" t="s">
        <v>200</v>
      </c>
      <c r="D245" s="16">
        <v>15</v>
      </c>
      <c r="E245" s="30" t="s">
        <v>75</v>
      </c>
      <c r="F245" s="17">
        <v>21</v>
      </c>
      <c r="G245" s="10">
        <f t="shared" si="0"/>
        <v>315</v>
      </c>
      <c r="H245" s="15" t="s">
        <v>199</v>
      </c>
      <c r="I245" t="e">
        <f>VLOOKUP(A245,[1]WAGNER!A:H,1,0)</f>
        <v>#N/A</v>
      </c>
    </row>
    <row r="246" spans="1:9" x14ac:dyDescent="0.25">
      <c r="A246" s="13">
        <v>507501</v>
      </c>
      <c r="B246" s="14">
        <v>44040</v>
      </c>
      <c r="C246" s="15" t="s">
        <v>201</v>
      </c>
      <c r="D246" s="16">
        <v>50</v>
      </c>
      <c r="E246" s="30" t="s">
        <v>75</v>
      </c>
      <c r="F246" s="17">
        <v>32.799999999999997</v>
      </c>
      <c r="G246" s="10">
        <f t="shared" si="0"/>
        <v>1639.9999999999998</v>
      </c>
      <c r="H246" s="15" t="s">
        <v>199</v>
      </c>
      <c r="I246" t="e">
        <f>VLOOKUP(A246,[1]WAGNER!A:H,1,0)</f>
        <v>#N/A</v>
      </c>
    </row>
    <row r="247" spans="1:9" x14ac:dyDescent="0.25">
      <c r="A247" s="13">
        <v>507501</v>
      </c>
      <c r="B247" s="14">
        <v>44040</v>
      </c>
      <c r="C247" s="15" t="s">
        <v>202</v>
      </c>
      <c r="D247" s="16">
        <v>50</v>
      </c>
      <c r="E247" s="30" t="s">
        <v>75</v>
      </c>
      <c r="F247" s="17">
        <v>32.799999999999997</v>
      </c>
      <c r="G247" s="10">
        <f t="shared" si="0"/>
        <v>1639.9999999999998</v>
      </c>
      <c r="H247" s="15" t="s">
        <v>199</v>
      </c>
      <c r="I247" t="e">
        <f>VLOOKUP(A247,[1]WAGNER!A:H,1,0)</f>
        <v>#N/A</v>
      </c>
    </row>
    <row r="248" spans="1:9" x14ac:dyDescent="0.25">
      <c r="A248" s="13">
        <v>507501</v>
      </c>
      <c r="B248" s="14">
        <v>44040</v>
      </c>
      <c r="C248" s="15" t="s">
        <v>203</v>
      </c>
      <c r="D248" s="16">
        <v>30</v>
      </c>
      <c r="E248" s="30" t="s">
        <v>75</v>
      </c>
      <c r="F248" s="17">
        <v>830</v>
      </c>
      <c r="G248" s="10">
        <f t="shared" si="0"/>
        <v>24900</v>
      </c>
      <c r="H248" s="15" t="s">
        <v>199</v>
      </c>
      <c r="I248" t="e">
        <f>VLOOKUP(A248,[1]WAGNER!A:H,1,0)</f>
        <v>#N/A</v>
      </c>
    </row>
    <row r="249" spans="1:9" x14ac:dyDescent="0.25">
      <c r="A249" s="13">
        <v>507501</v>
      </c>
      <c r="B249" s="14">
        <v>44040</v>
      </c>
      <c r="C249" s="15" t="s">
        <v>204</v>
      </c>
      <c r="D249" s="16">
        <v>45</v>
      </c>
      <c r="E249" s="30" t="s">
        <v>75</v>
      </c>
      <c r="F249" s="17">
        <v>830</v>
      </c>
      <c r="G249" s="10">
        <f t="shared" si="0"/>
        <v>37350</v>
      </c>
      <c r="H249" s="15" t="s">
        <v>199</v>
      </c>
      <c r="I249" t="e">
        <f>VLOOKUP(A249,[1]WAGNER!A:H,1,0)</f>
        <v>#N/A</v>
      </c>
    </row>
    <row r="250" spans="1:9" x14ac:dyDescent="0.25">
      <c r="A250" s="13">
        <v>507501</v>
      </c>
      <c r="B250" s="14">
        <v>44040</v>
      </c>
      <c r="C250" s="15" t="s">
        <v>205</v>
      </c>
      <c r="D250" s="16">
        <v>2</v>
      </c>
      <c r="E250" s="30" t="s">
        <v>75</v>
      </c>
      <c r="F250" s="17">
        <v>92</v>
      </c>
      <c r="G250" s="10">
        <f t="shared" si="0"/>
        <v>184</v>
      </c>
      <c r="H250" s="15" t="s">
        <v>199</v>
      </c>
      <c r="I250" t="e">
        <f>VLOOKUP(A250,[1]WAGNER!A:H,1,0)</f>
        <v>#N/A</v>
      </c>
    </row>
    <row r="251" spans="1:9" x14ac:dyDescent="0.25">
      <c r="A251" s="13">
        <v>507501</v>
      </c>
      <c r="B251" s="14">
        <v>44040</v>
      </c>
      <c r="C251" s="15" t="s">
        <v>206</v>
      </c>
      <c r="D251" s="16">
        <v>2</v>
      </c>
      <c r="E251" s="30" t="s">
        <v>75</v>
      </c>
      <c r="F251" s="17">
        <v>92</v>
      </c>
      <c r="G251" s="10">
        <f t="shared" si="0"/>
        <v>184</v>
      </c>
      <c r="H251" s="15" t="s">
        <v>199</v>
      </c>
      <c r="I251" t="e">
        <f>VLOOKUP(A251,[1]WAGNER!A:H,1,0)</f>
        <v>#N/A</v>
      </c>
    </row>
    <row r="252" spans="1:9" x14ac:dyDescent="0.25">
      <c r="A252" s="13">
        <v>507501</v>
      </c>
      <c r="B252" s="14">
        <v>44040</v>
      </c>
      <c r="C252" s="15" t="s">
        <v>207</v>
      </c>
      <c r="D252" s="16">
        <v>2</v>
      </c>
      <c r="E252" s="30" t="s">
        <v>75</v>
      </c>
      <c r="F252" s="17">
        <v>167</v>
      </c>
      <c r="G252" s="10">
        <f t="shared" si="0"/>
        <v>334</v>
      </c>
      <c r="H252" s="15" t="s">
        <v>199</v>
      </c>
      <c r="I252" t="e">
        <f>VLOOKUP(A252,[1]WAGNER!A:H,1,0)</f>
        <v>#N/A</v>
      </c>
    </row>
    <row r="253" spans="1:9" x14ac:dyDescent="0.25">
      <c r="A253" s="13">
        <v>507501</v>
      </c>
      <c r="B253" s="14">
        <v>44040</v>
      </c>
      <c r="C253" s="15" t="s">
        <v>208</v>
      </c>
      <c r="D253" s="16">
        <v>2</v>
      </c>
      <c r="E253" s="30" t="s">
        <v>75</v>
      </c>
      <c r="F253" s="17">
        <v>167</v>
      </c>
      <c r="G253" s="10">
        <f t="shared" si="0"/>
        <v>334</v>
      </c>
      <c r="H253" s="15" t="s">
        <v>199</v>
      </c>
      <c r="I253" t="e">
        <f>VLOOKUP(A253,[1]WAGNER!A:H,1,0)</f>
        <v>#N/A</v>
      </c>
    </row>
    <row r="254" spans="1:9" x14ac:dyDescent="0.25">
      <c r="A254" s="13">
        <v>507501</v>
      </c>
      <c r="B254" s="14">
        <v>44040</v>
      </c>
      <c r="C254" s="15" t="s">
        <v>209</v>
      </c>
      <c r="D254" s="16">
        <v>2</v>
      </c>
      <c r="E254" s="30" t="s">
        <v>75</v>
      </c>
      <c r="F254" s="17">
        <v>27482</v>
      </c>
      <c r="G254" s="10">
        <f t="shared" si="0"/>
        <v>54964</v>
      </c>
      <c r="H254" s="15" t="s">
        <v>199</v>
      </c>
      <c r="I254" t="e">
        <f>VLOOKUP(A254,[1]WAGNER!A:H,1,0)</f>
        <v>#N/A</v>
      </c>
    </row>
    <row r="255" spans="1:9" x14ac:dyDescent="0.25">
      <c r="A255" s="6">
        <v>19927</v>
      </c>
      <c r="B255" s="7" t="s">
        <v>210</v>
      </c>
      <c r="C255" s="8" t="s">
        <v>84</v>
      </c>
      <c r="D255" s="9">
        <v>288</v>
      </c>
      <c r="E255" s="30" t="s">
        <v>75</v>
      </c>
      <c r="F255" s="12">
        <v>31.24</v>
      </c>
      <c r="G255" s="10">
        <v>8997.1200000000008</v>
      </c>
      <c r="H255" s="8" t="s">
        <v>142</v>
      </c>
      <c r="I255" t="e">
        <f>VLOOKUP(A255,[1]WAGNER!A:H,1,0)</f>
        <v>#N/A</v>
      </c>
    </row>
    <row r="256" spans="1:9" x14ac:dyDescent="0.25">
      <c r="A256" s="6">
        <v>1438063</v>
      </c>
      <c r="B256" s="7" t="s">
        <v>211</v>
      </c>
      <c r="C256" s="8" t="s">
        <v>91</v>
      </c>
      <c r="D256" s="9">
        <v>1300</v>
      </c>
      <c r="E256" s="30" t="s">
        <v>75</v>
      </c>
      <c r="F256" s="12">
        <v>5</v>
      </c>
      <c r="G256" s="10">
        <v>6500</v>
      </c>
      <c r="H256" s="8" t="s">
        <v>92</v>
      </c>
      <c r="I256" t="e">
        <f>VLOOKUP(A256,[1]WAGNER!A:H,1,0)</f>
        <v>#N/A</v>
      </c>
    </row>
    <row r="257" spans="1:9" x14ac:dyDescent="0.25">
      <c r="A257" s="6">
        <v>741136</v>
      </c>
      <c r="B257" s="7" t="s">
        <v>68</v>
      </c>
      <c r="C257" s="8" t="s">
        <v>93</v>
      </c>
      <c r="D257" s="9">
        <v>100</v>
      </c>
      <c r="E257" s="30" t="s">
        <v>75</v>
      </c>
      <c r="F257" s="12">
        <v>22.13</v>
      </c>
      <c r="G257" s="10">
        <v>2213</v>
      </c>
      <c r="H257" s="8" t="s">
        <v>212</v>
      </c>
      <c r="I257" t="e">
        <f>VLOOKUP(A257,[1]WAGNER!A:H,1,0)</f>
        <v>#N/A</v>
      </c>
    </row>
    <row r="258" spans="1:9" x14ac:dyDescent="0.25">
      <c r="A258" s="6">
        <v>192726</v>
      </c>
      <c r="B258" s="7" t="s">
        <v>213</v>
      </c>
      <c r="C258" s="8" t="s">
        <v>25</v>
      </c>
      <c r="D258" s="9">
        <v>1400</v>
      </c>
      <c r="E258" s="30" t="s">
        <v>75</v>
      </c>
      <c r="F258" s="12">
        <v>38.6</v>
      </c>
      <c r="G258" s="10">
        <v>54040</v>
      </c>
      <c r="H258" s="8" t="s">
        <v>50</v>
      </c>
      <c r="I258" t="e">
        <f>VLOOKUP(A258,[1]WAGNER!A:H,1,0)</f>
        <v>#N/A</v>
      </c>
    </row>
    <row r="259" spans="1:9" x14ac:dyDescent="0.25">
      <c r="A259" s="6">
        <v>192706</v>
      </c>
      <c r="B259" s="7" t="s">
        <v>213</v>
      </c>
      <c r="C259" s="8" t="s">
        <v>25</v>
      </c>
      <c r="D259" s="9">
        <v>200</v>
      </c>
      <c r="E259" s="30" t="s">
        <v>75</v>
      </c>
      <c r="F259" s="12">
        <v>38.6</v>
      </c>
      <c r="G259" s="10">
        <v>7720</v>
      </c>
      <c r="H259" s="8" t="s">
        <v>50</v>
      </c>
      <c r="I259" t="e">
        <f>VLOOKUP(A259,[1]WAGNER!A:H,1,0)</f>
        <v>#N/A</v>
      </c>
    </row>
    <row r="260" spans="1:9" x14ac:dyDescent="0.25">
      <c r="A260" s="6">
        <v>2688702</v>
      </c>
      <c r="B260" s="7" t="s">
        <v>214</v>
      </c>
      <c r="C260" s="8" t="s">
        <v>78</v>
      </c>
      <c r="D260" s="9">
        <v>1275</v>
      </c>
      <c r="E260" s="30" t="s">
        <v>75</v>
      </c>
      <c r="F260" s="12">
        <v>4.1900000000000004</v>
      </c>
      <c r="G260" s="10">
        <v>5342.25</v>
      </c>
      <c r="H260" s="8" t="s">
        <v>79</v>
      </c>
      <c r="I260" t="e">
        <f>VLOOKUP(A260,[1]WAGNER!A:H,1,0)</f>
        <v>#N/A</v>
      </c>
    </row>
    <row r="261" spans="1:9" x14ac:dyDescent="0.25">
      <c r="A261" s="6">
        <v>969568</v>
      </c>
      <c r="B261" s="7" t="s">
        <v>214</v>
      </c>
      <c r="C261" s="8" t="s">
        <v>39</v>
      </c>
      <c r="D261" s="9">
        <v>200</v>
      </c>
      <c r="E261" s="30" t="s">
        <v>75</v>
      </c>
      <c r="F261" s="12">
        <v>37.5</v>
      </c>
      <c r="G261" s="10">
        <v>7500</v>
      </c>
      <c r="H261" s="8" t="s">
        <v>215</v>
      </c>
      <c r="I261" t="e">
        <f>VLOOKUP(A261,[1]WAGNER!A:H,1,0)</f>
        <v>#N/A</v>
      </c>
    </row>
    <row r="262" spans="1:9" x14ac:dyDescent="0.25">
      <c r="A262" s="6">
        <v>969568</v>
      </c>
      <c r="B262" s="7" t="s">
        <v>214</v>
      </c>
      <c r="C262" s="8" t="s">
        <v>216</v>
      </c>
      <c r="D262" s="9">
        <v>1000</v>
      </c>
      <c r="E262" s="30" t="s">
        <v>75</v>
      </c>
      <c r="F262" s="12">
        <v>37.5</v>
      </c>
      <c r="G262" s="10">
        <v>37500</v>
      </c>
      <c r="H262" s="8" t="s">
        <v>215</v>
      </c>
      <c r="I262" t="e">
        <f>VLOOKUP(A262,[1]WAGNER!A:H,1,0)</f>
        <v>#N/A</v>
      </c>
    </row>
    <row r="263" spans="1:9" x14ac:dyDescent="0.25">
      <c r="A263" s="6">
        <v>335791</v>
      </c>
      <c r="B263" s="7" t="s">
        <v>217</v>
      </c>
      <c r="C263" s="8" t="s">
        <v>17</v>
      </c>
      <c r="D263" s="9">
        <v>900</v>
      </c>
      <c r="E263" s="30" t="s">
        <v>75</v>
      </c>
      <c r="F263" s="12">
        <v>0.57989999999999997</v>
      </c>
      <c r="G263" s="10">
        <v>521.91</v>
      </c>
      <c r="H263" s="8" t="s">
        <v>97</v>
      </c>
      <c r="I263" t="e">
        <f>VLOOKUP(A263,[1]WAGNER!A:H,1,0)</f>
        <v>#N/A</v>
      </c>
    </row>
    <row r="264" spans="1:9" x14ac:dyDescent="0.25">
      <c r="A264" s="6">
        <v>37777</v>
      </c>
      <c r="B264" s="7" t="s">
        <v>217</v>
      </c>
      <c r="C264" s="8" t="s">
        <v>116</v>
      </c>
      <c r="D264" s="9">
        <v>275</v>
      </c>
      <c r="E264" s="30" t="s">
        <v>75</v>
      </c>
      <c r="F264" s="12">
        <v>2.77</v>
      </c>
      <c r="G264" s="10">
        <v>761.75</v>
      </c>
      <c r="H264" s="8" t="s">
        <v>218</v>
      </c>
      <c r="I264" t="e">
        <f>VLOOKUP(A264,[1]WAGNER!A:H,1,0)</f>
        <v>#N/A</v>
      </c>
    </row>
    <row r="265" spans="1:9" x14ac:dyDescent="0.25">
      <c r="A265" s="6">
        <v>744588</v>
      </c>
      <c r="B265" s="7" t="s">
        <v>219</v>
      </c>
      <c r="C265" s="8" t="s">
        <v>93</v>
      </c>
      <c r="D265" s="9">
        <v>400</v>
      </c>
      <c r="E265" s="30" t="s">
        <v>75</v>
      </c>
      <c r="F265" s="12">
        <v>22.13</v>
      </c>
      <c r="G265" s="10">
        <v>8852</v>
      </c>
      <c r="H265" s="8" t="s">
        <v>212</v>
      </c>
      <c r="I265" t="e">
        <f>VLOOKUP(A265,[1]WAGNER!A:H,1,0)</f>
        <v>#N/A</v>
      </c>
    </row>
    <row r="266" spans="1:9" x14ac:dyDescent="0.25">
      <c r="A266" s="6">
        <v>12561</v>
      </c>
      <c r="B266" s="7" t="s">
        <v>219</v>
      </c>
      <c r="C266" s="8" t="s">
        <v>10</v>
      </c>
      <c r="D266" s="9">
        <v>180</v>
      </c>
      <c r="E266" s="30" t="s">
        <v>75</v>
      </c>
      <c r="F266" s="12">
        <v>65.540000000000006</v>
      </c>
      <c r="G266" s="10">
        <v>11797.2</v>
      </c>
      <c r="H266" s="8" t="s">
        <v>12</v>
      </c>
      <c r="I266" t="e">
        <f>VLOOKUP(A266,[1]WAGNER!A:H,1,0)</f>
        <v>#N/A</v>
      </c>
    </row>
    <row r="267" spans="1:9" x14ac:dyDescent="0.25">
      <c r="A267" s="6">
        <v>2694176</v>
      </c>
      <c r="B267" s="7" t="s">
        <v>220</v>
      </c>
      <c r="C267" s="8" t="s">
        <v>80</v>
      </c>
      <c r="D267" s="9">
        <v>500</v>
      </c>
      <c r="E267" s="30" t="s">
        <v>75</v>
      </c>
      <c r="F267" s="12">
        <v>10.7</v>
      </c>
      <c r="G267" s="10">
        <v>5350</v>
      </c>
      <c r="H267" s="8" t="s">
        <v>79</v>
      </c>
      <c r="I267" t="e">
        <f>VLOOKUP(A267,[1]WAGNER!A:H,1,0)</f>
        <v>#N/A</v>
      </c>
    </row>
    <row r="268" spans="1:9" x14ac:dyDescent="0.25">
      <c r="A268" s="6">
        <v>32930</v>
      </c>
      <c r="B268" s="7" t="s">
        <v>220</v>
      </c>
      <c r="C268" s="8" t="s">
        <v>96</v>
      </c>
      <c r="D268" s="9">
        <v>100</v>
      </c>
      <c r="E268" s="30" t="s">
        <v>75</v>
      </c>
      <c r="F268" s="12">
        <v>29.27</v>
      </c>
      <c r="G268" s="10">
        <v>2927</v>
      </c>
      <c r="H268" s="8" t="s">
        <v>153</v>
      </c>
      <c r="I268" t="e">
        <f>VLOOKUP(A268,[1]WAGNER!A:H,1,0)</f>
        <v>#N/A</v>
      </c>
    </row>
    <row r="269" spans="1:9" x14ac:dyDescent="0.25">
      <c r="A269" s="6">
        <v>1447919</v>
      </c>
      <c r="B269" s="7" t="s">
        <v>69</v>
      </c>
      <c r="C269" s="8" t="s">
        <v>91</v>
      </c>
      <c r="D269" s="9">
        <v>3000</v>
      </c>
      <c r="E269" s="30" t="s">
        <v>75</v>
      </c>
      <c r="F269" s="12">
        <v>5</v>
      </c>
      <c r="G269" s="10">
        <v>15000</v>
      </c>
      <c r="H269" s="8" t="s">
        <v>92</v>
      </c>
      <c r="I269" t="e">
        <f>VLOOKUP(A269,[1]WAGNER!A:H,1,0)</f>
        <v>#N/A</v>
      </c>
    </row>
    <row r="270" spans="1:9" x14ac:dyDescent="0.25">
      <c r="A270" s="6">
        <v>436268</v>
      </c>
      <c r="B270" s="7" t="s">
        <v>69</v>
      </c>
      <c r="C270" s="8" t="s">
        <v>136</v>
      </c>
      <c r="D270" s="9">
        <v>40</v>
      </c>
      <c r="E270" s="30" t="s">
        <v>75</v>
      </c>
      <c r="F270" s="12">
        <v>35</v>
      </c>
      <c r="G270" s="10">
        <v>1400</v>
      </c>
      <c r="H270" s="8" t="s">
        <v>83</v>
      </c>
      <c r="I270" t="e">
        <f>VLOOKUP(A270,[1]WAGNER!A:H,1,0)</f>
        <v>#N/A</v>
      </c>
    </row>
    <row r="271" spans="1:9" x14ac:dyDescent="0.25">
      <c r="A271" s="6">
        <v>1333351</v>
      </c>
      <c r="B271" s="7" t="s">
        <v>221</v>
      </c>
      <c r="C271" s="8" t="s">
        <v>81</v>
      </c>
      <c r="D271" s="9">
        <v>200</v>
      </c>
      <c r="E271" s="30" t="s">
        <v>75</v>
      </c>
      <c r="F271" s="12">
        <v>42.79</v>
      </c>
      <c r="G271" s="10">
        <v>8558</v>
      </c>
      <c r="H271" s="8" t="s">
        <v>27</v>
      </c>
      <c r="I271" t="e">
        <f>VLOOKUP(A271,[1]WAGNER!A:H,1,0)</f>
        <v>#N/A</v>
      </c>
    </row>
    <row r="272" spans="1:9" x14ac:dyDescent="0.25">
      <c r="A272" s="6">
        <v>207452</v>
      </c>
      <c r="B272" s="7" t="s">
        <v>222</v>
      </c>
      <c r="C272" s="8" t="s">
        <v>19</v>
      </c>
      <c r="D272" s="9">
        <v>30000</v>
      </c>
      <c r="E272" s="30" t="s">
        <v>75</v>
      </c>
      <c r="F272" s="12">
        <v>1.8</v>
      </c>
      <c r="G272" s="10">
        <v>54000</v>
      </c>
      <c r="H272" s="8" t="s">
        <v>72</v>
      </c>
      <c r="I272" t="e">
        <f>VLOOKUP(A272,[1]WAGNER!A:H,1,0)</f>
        <v>#N/A</v>
      </c>
    </row>
    <row r="273" spans="1:9" x14ac:dyDescent="0.25">
      <c r="A273" s="6">
        <v>33364</v>
      </c>
      <c r="B273" s="7" t="s">
        <v>222</v>
      </c>
      <c r="C273" s="8" t="s">
        <v>81</v>
      </c>
      <c r="D273" s="9">
        <v>200</v>
      </c>
      <c r="E273" s="30" t="s">
        <v>75</v>
      </c>
      <c r="F273" s="12">
        <v>43</v>
      </c>
      <c r="G273" s="10">
        <v>8600</v>
      </c>
      <c r="H273" s="8" t="s">
        <v>153</v>
      </c>
      <c r="I273" t="e">
        <f>VLOOKUP(A273,[1]WAGNER!A:H,1,0)</f>
        <v>#N/A</v>
      </c>
    </row>
    <row r="274" spans="1:9" x14ac:dyDescent="0.25">
      <c r="A274" s="6">
        <v>1334860</v>
      </c>
      <c r="B274" s="7" t="s">
        <v>71</v>
      </c>
      <c r="C274" s="8" t="s">
        <v>96</v>
      </c>
      <c r="D274" s="9">
        <v>150</v>
      </c>
      <c r="E274" s="30" t="s">
        <v>75</v>
      </c>
      <c r="F274" s="12">
        <v>20.1295</v>
      </c>
      <c r="G274" s="10">
        <v>3019.43</v>
      </c>
      <c r="H274" s="8" t="s">
        <v>27</v>
      </c>
      <c r="I274" t="e">
        <f>VLOOKUP(A274,[1]WAGNER!A:H,1,0)</f>
        <v>#N/A</v>
      </c>
    </row>
    <row r="275" spans="1:9" x14ac:dyDescent="0.25">
      <c r="A275" s="6">
        <v>1455047</v>
      </c>
      <c r="B275" s="7" t="s">
        <v>223</v>
      </c>
      <c r="C275" s="8" t="s">
        <v>91</v>
      </c>
      <c r="D275" s="9">
        <v>1500</v>
      </c>
      <c r="E275" s="30" t="s">
        <v>75</v>
      </c>
      <c r="F275" s="12">
        <v>5</v>
      </c>
      <c r="G275" s="10">
        <v>7500</v>
      </c>
      <c r="H275" s="8" t="s">
        <v>92</v>
      </c>
      <c r="I275" t="e">
        <f>VLOOKUP(A275,[1]WAGNER!A:H,1,0)</f>
        <v>#N/A</v>
      </c>
    </row>
    <row r="276" spans="1:9" x14ac:dyDescent="0.25">
      <c r="A276" s="6">
        <v>358973</v>
      </c>
      <c r="B276" s="7" t="s">
        <v>223</v>
      </c>
      <c r="C276" s="8" t="s">
        <v>17</v>
      </c>
      <c r="D276" s="9">
        <v>1400</v>
      </c>
      <c r="E276" s="30" t="s">
        <v>75</v>
      </c>
      <c r="F276" s="12">
        <v>0.57989999999999997</v>
      </c>
      <c r="G276" s="10">
        <v>811.86</v>
      </c>
      <c r="H276" s="8" t="s">
        <v>97</v>
      </c>
      <c r="I276" t="e">
        <f>VLOOKUP(A276,[1]WAGNER!A:H,1,0)</f>
        <v>#N/A</v>
      </c>
    </row>
    <row r="277" spans="1:9" x14ac:dyDescent="0.25">
      <c r="A277" s="6">
        <v>12691</v>
      </c>
      <c r="B277" s="7" t="s">
        <v>223</v>
      </c>
      <c r="C277" s="8" t="s">
        <v>10</v>
      </c>
      <c r="D277" s="9">
        <v>180</v>
      </c>
      <c r="E277" s="30" t="s">
        <v>75</v>
      </c>
      <c r="F277" s="12">
        <v>65.540000000000006</v>
      </c>
      <c r="G277" s="10">
        <v>11797.2</v>
      </c>
      <c r="H277" s="8" t="s">
        <v>12</v>
      </c>
      <c r="I277" t="e">
        <f>VLOOKUP(A277,[1]WAGNER!A:H,1,0)</f>
        <v>#N/A</v>
      </c>
    </row>
    <row r="278" spans="1:9" x14ac:dyDescent="0.25">
      <c r="A278" s="6">
        <v>34095</v>
      </c>
      <c r="B278" s="7" t="s">
        <v>223</v>
      </c>
      <c r="C278" s="8" t="s">
        <v>112</v>
      </c>
      <c r="D278" s="9">
        <v>200</v>
      </c>
      <c r="E278" s="30" t="s">
        <v>75</v>
      </c>
      <c r="F278" s="12">
        <v>2.6480000000000001</v>
      </c>
      <c r="G278" s="10">
        <v>529.6</v>
      </c>
      <c r="H278" s="8" t="s">
        <v>153</v>
      </c>
      <c r="I278" t="e">
        <f>VLOOKUP(A278,[1]WAGNER!A:H,1,0)</f>
        <v>#N/A</v>
      </c>
    </row>
    <row r="279" spans="1:9" x14ac:dyDescent="0.25">
      <c r="A279" s="6">
        <v>109880</v>
      </c>
      <c r="B279" s="7" t="s">
        <v>223</v>
      </c>
      <c r="C279" s="8" t="s">
        <v>82</v>
      </c>
      <c r="D279" s="9">
        <v>1000</v>
      </c>
      <c r="E279" s="30" t="s">
        <v>75</v>
      </c>
      <c r="F279" s="12">
        <v>19.8</v>
      </c>
      <c r="G279" s="10">
        <v>19800</v>
      </c>
      <c r="H279" s="8" t="s">
        <v>41</v>
      </c>
      <c r="I279" t="e">
        <f>VLOOKUP(A279,[1]WAGNER!A:H,1,0)</f>
        <v>#N/A</v>
      </c>
    </row>
    <row r="280" spans="1:9" x14ac:dyDescent="0.25">
      <c r="A280" s="6">
        <v>1336534</v>
      </c>
      <c r="B280" s="7" t="s">
        <v>224</v>
      </c>
      <c r="C280" s="8" t="s">
        <v>23</v>
      </c>
      <c r="D280" s="9">
        <v>600</v>
      </c>
      <c r="E280" s="30" t="s">
        <v>75</v>
      </c>
      <c r="F280" s="12">
        <v>31</v>
      </c>
      <c r="G280" s="10">
        <v>18600</v>
      </c>
      <c r="H280" s="8" t="s">
        <v>27</v>
      </c>
      <c r="I280" t="e">
        <f>VLOOKUP(A280,[1]WAGNER!A:H,1,0)</f>
        <v>#N/A</v>
      </c>
    </row>
    <row r="281" spans="1:9" x14ac:dyDescent="0.25">
      <c r="A281" s="6">
        <v>1336534</v>
      </c>
      <c r="B281" s="7" t="s">
        <v>224</v>
      </c>
      <c r="C281" s="8" t="s">
        <v>25</v>
      </c>
      <c r="D281" s="9">
        <v>1000</v>
      </c>
      <c r="E281" s="30" t="s">
        <v>75</v>
      </c>
      <c r="F281" s="12">
        <v>31</v>
      </c>
      <c r="G281" s="10">
        <v>31000</v>
      </c>
      <c r="H281" s="8" t="s">
        <v>27</v>
      </c>
      <c r="I281" t="e">
        <f>VLOOKUP(A281,[1]WAGNER!A:H,1,0)</f>
        <v>#N/A</v>
      </c>
    </row>
    <row r="282" spans="1:9" x14ac:dyDescent="0.25">
      <c r="A282" s="6">
        <v>31121</v>
      </c>
      <c r="B282" s="7" t="s">
        <v>225</v>
      </c>
      <c r="C282" s="8" t="s">
        <v>84</v>
      </c>
      <c r="D282" s="9">
        <v>144</v>
      </c>
      <c r="E282" s="30" t="s">
        <v>75</v>
      </c>
      <c r="F282" s="12">
        <v>31</v>
      </c>
      <c r="G282" s="10">
        <v>4464</v>
      </c>
      <c r="H282" s="8" t="s">
        <v>142</v>
      </c>
      <c r="I282" t="e">
        <f>VLOOKUP(A282,[1]WAGNER!A:H,1,0)</f>
        <v>#N/A</v>
      </c>
    </row>
    <row r="283" spans="1:9" x14ac:dyDescent="0.25">
      <c r="A283" s="6">
        <v>26519</v>
      </c>
      <c r="B283" s="7" t="s">
        <v>225</v>
      </c>
      <c r="C283" s="8" t="s">
        <v>226</v>
      </c>
      <c r="D283" s="9">
        <v>770</v>
      </c>
      <c r="E283" s="30" t="s">
        <v>75</v>
      </c>
      <c r="F283" s="12">
        <v>95</v>
      </c>
      <c r="G283" s="10">
        <v>73150</v>
      </c>
      <c r="H283" s="8" t="s">
        <v>227</v>
      </c>
      <c r="I283" t="e">
        <f>VLOOKUP(A283,[1]WAGNER!A:H,1,0)</f>
        <v>#N/A</v>
      </c>
    </row>
    <row r="284" spans="1:9" x14ac:dyDescent="0.25">
      <c r="A284" s="6">
        <v>26518</v>
      </c>
      <c r="B284" s="7" t="s">
        <v>225</v>
      </c>
      <c r="C284" s="8" t="s">
        <v>226</v>
      </c>
      <c r="D284" s="9">
        <v>2600</v>
      </c>
      <c r="E284" s="30" t="s">
        <v>75</v>
      </c>
      <c r="F284" s="12">
        <v>95</v>
      </c>
      <c r="G284" s="10">
        <v>247000</v>
      </c>
      <c r="H284" s="8" t="s">
        <v>227</v>
      </c>
      <c r="I284" t="e">
        <f>VLOOKUP(A284,[1]WAGNER!A:H,1,0)</f>
        <v>#N/A</v>
      </c>
    </row>
    <row r="285" spans="1:9" x14ac:dyDescent="0.25">
      <c r="A285" s="6">
        <v>4435</v>
      </c>
      <c r="B285" s="7" t="s">
        <v>228</v>
      </c>
      <c r="C285" s="8" t="s">
        <v>93</v>
      </c>
      <c r="D285" s="9">
        <v>400</v>
      </c>
      <c r="E285" s="30" t="s">
        <v>75</v>
      </c>
      <c r="F285" s="12">
        <v>22.13</v>
      </c>
      <c r="G285" s="10">
        <v>8852</v>
      </c>
      <c r="H285" s="8" t="s">
        <v>212</v>
      </c>
      <c r="I285" t="e">
        <f>VLOOKUP(A285,[1]WAGNER!A:H,1,0)</f>
        <v>#N/A</v>
      </c>
    </row>
    <row r="286" spans="1:9" x14ac:dyDescent="0.25">
      <c r="A286" s="6">
        <v>2715823</v>
      </c>
      <c r="B286" s="7" t="s">
        <v>229</v>
      </c>
      <c r="C286" s="8" t="s">
        <v>81</v>
      </c>
      <c r="D286" s="9">
        <v>30</v>
      </c>
      <c r="E286" s="30" t="s">
        <v>75</v>
      </c>
      <c r="F286" s="12">
        <v>30</v>
      </c>
      <c r="G286" s="10">
        <v>900</v>
      </c>
      <c r="H286" s="8" t="s">
        <v>79</v>
      </c>
      <c r="I286" t="e">
        <f>VLOOKUP(A286,[1]WAGNER!A:H,1,0)</f>
        <v>#N/A</v>
      </c>
    </row>
    <row r="287" spans="1:9" x14ac:dyDescent="0.25">
      <c r="A287" s="6">
        <v>2064</v>
      </c>
      <c r="B287" s="7" t="s">
        <v>230</v>
      </c>
      <c r="C287" s="8" t="s">
        <v>140</v>
      </c>
      <c r="D287" s="9">
        <v>14000</v>
      </c>
      <c r="E287" s="30" t="s">
        <v>75</v>
      </c>
      <c r="F287" s="12">
        <v>2.5</v>
      </c>
      <c r="G287" s="10">
        <v>35000</v>
      </c>
      <c r="H287" s="8" t="s">
        <v>141</v>
      </c>
      <c r="I287" t="e">
        <f>VLOOKUP(A287,[1]WAGNER!A:H,1,0)</f>
        <v>#N/A</v>
      </c>
    </row>
    <row r="288" spans="1:9" x14ac:dyDescent="0.25">
      <c r="A288" s="6">
        <v>2718563</v>
      </c>
      <c r="B288" s="7" t="s">
        <v>231</v>
      </c>
      <c r="C288" s="8" t="s">
        <v>78</v>
      </c>
      <c r="D288" s="9">
        <v>600</v>
      </c>
      <c r="E288" s="30" t="s">
        <v>75</v>
      </c>
      <c r="F288" s="12">
        <v>4.1900000000000004</v>
      </c>
      <c r="G288" s="10">
        <v>2514</v>
      </c>
      <c r="H288" s="8" t="s">
        <v>79</v>
      </c>
      <c r="I288" t="e">
        <f>VLOOKUP(A288,[1]WAGNER!A:H,1,0)</f>
        <v>#N/A</v>
      </c>
    </row>
    <row r="289" spans="1:9" x14ac:dyDescent="0.25">
      <c r="A289" s="6">
        <v>2717197</v>
      </c>
      <c r="B289" s="7" t="s">
        <v>231</v>
      </c>
      <c r="C289" s="8" t="s">
        <v>81</v>
      </c>
      <c r="D289" s="9">
        <v>300</v>
      </c>
      <c r="E289" s="30" t="s">
        <v>75</v>
      </c>
      <c r="F289" s="12">
        <v>30</v>
      </c>
      <c r="G289" s="10">
        <v>9000</v>
      </c>
      <c r="H289" s="8" t="s">
        <v>79</v>
      </c>
      <c r="I289" t="e">
        <f>VLOOKUP(A289,[1]WAGNER!A:H,1,0)</f>
        <v>#N/A</v>
      </c>
    </row>
    <row r="290" spans="1:9" x14ac:dyDescent="0.25">
      <c r="A290" s="6">
        <v>5114</v>
      </c>
      <c r="B290" s="7">
        <v>43895.469594907408</v>
      </c>
      <c r="C290" s="8" t="s">
        <v>232</v>
      </c>
      <c r="D290" s="9">
        <v>6000</v>
      </c>
      <c r="E290" s="30" t="s">
        <v>233</v>
      </c>
      <c r="F290" s="12">
        <v>0.86</v>
      </c>
      <c r="G290" s="10">
        <f t="shared" ref="G290:G353" si="1">D290*F290</f>
        <v>5160</v>
      </c>
      <c r="H290" s="8" t="s">
        <v>234</v>
      </c>
      <c r="I290">
        <f>VLOOKUP(A290,[1]WAGNER!A:H,1,0)</f>
        <v>5114</v>
      </c>
    </row>
    <row r="291" spans="1:9" x14ac:dyDescent="0.25">
      <c r="A291" s="6">
        <v>52314</v>
      </c>
      <c r="B291" s="7">
        <v>43895.637881944444</v>
      </c>
      <c r="C291" s="8" t="s">
        <v>235</v>
      </c>
      <c r="D291" s="9">
        <v>120</v>
      </c>
      <c r="E291" s="30" t="s">
        <v>233</v>
      </c>
      <c r="F291" s="12">
        <v>14.2</v>
      </c>
      <c r="G291" s="10">
        <f t="shared" si="1"/>
        <v>1704</v>
      </c>
      <c r="H291" s="8" t="s">
        <v>236</v>
      </c>
      <c r="I291">
        <f>VLOOKUP(A291,[1]WAGNER!A:H,1,0)</f>
        <v>52314</v>
      </c>
    </row>
    <row r="292" spans="1:9" x14ac:dyDescent="0.25">
      <c r="A292" s="6">
        <v>52315</v>
      </c>
      <c r="B292" s="7">
        <v>43895.638738425929</v>
      </c>
      <c r="C292" s="8" t="s">
        <v>235</v>
      </c>
      <c r="D292" s="9">
        <v>112</v>
      </c>
      <c r="E292" s="30" t="s">
        <v>233</v>
      </c>
      <c r="F292" s="12">
        <v>14.2</v>
      </c>
      <c r="G292" s="10">
        <f t="shared" si="1"/>
        <v>1590.3999999999999</v>
      </c>
      <c r="H292" s="8" t="s">
        <v>236</v>
      </c>
      <c r="I292">
        <f>VLOOKUP(A292,[1]WAGNER!A:H,1,0)</f>
        <v>52315</v>
      </c>
    </row>
    <row r="293" spans="1:9" x14ac:dyDescent="0.25">
      <c r="A293" s="6">
        <v>52315</v>
      </c>
      <c r="B293" s="7">
        <v>43895.638738425929</v>
      </c>
      <c r="C293" s="8" t="s">
        <v>235</v>
      </c>
      <c r="D293" s="9">
        <v>8</v>
      </c>
      <c r="E293" s="30" t="s">
        <v>233</v>
      </c>
      <c r="F293" s="12">
        <v>14.2</v>
      </c>
      <c r="G293" s="10">
        <f t="shared" si="1"/>
        <v>113.6</v>
      </c>
      <c r="H293" s="8" t="s">
        <v>236</v>
      </c>
      <c r="I293">
        <f>VLOOKUP(A293,[1]WAGNER!A:H,1,0)</f>
        <v>52315</v>
      </c>
    </row>
    <row r="294" spans="1:9" x14ac:dyDescent="0.25">
      <c r="A294" s="6">
        <v>2034143</v>
      </c>
      <c r="B294" s="7">
        <v>43896.50712962963</v>
      </c>
      <c r="C294" s="8" t="s">
        <v>237</v>
      </c>
      <c r="D294" s="9">
        <v>50</v>
      </c>
      <c r="E294" s="30" t="s">
        <v>233</v>
      </c>
      <c r="F294" s="12">
        <v>0.9</v>
      </c>
      <c r="G294" s="10">
        <f t="shared" si="1"/>
        <v>45</v>
      </c>
      <c r="H294" s="8" t="s">
        <v>238</v>
      </c>
      <c r="I294" t="e">
        <f>VLOOKUP(A294,[1]WAGNER!A:H,1,0)</f>
        <v>#N/A</v>
      </c>
    </row>
    <row r="295" spans="1:9" x14ac:dyDescent="0.25">
      <c r="A295" s="6">
        <v>173833</v>
      </c>
      <c r="B295" s="7">
        <v>43899.639062499999</v>
      </c>
      <c r="C295" s="8" t="s">
        <v>239</v>
      </c>
      <c r="D295" s="9">
        <v>5</v>
      </c>
      <c r="E295" s="30" t="s">
        <v>233</v>
      </c>
      <c r="F295" s="12">
        <v>35</v>
      </c>
      <c r="G295" s="10">
        <f t="shared" si="1"/>
        <v>175</v>
      </c>
      <c r="H295" s="8" t="s">
        <v>240</v>
      </c>
      <c r="I295">
        <f>VLOOKUP(A295,[1]WAGNER!A:H,1,0)</f>
        <v>173833</v>
      </c>
    </row>
    <row r="296" spans="1:9" x14ac:dyDescent="0.25">
      <c r="A296" s="6">
        <v>52421</v>
      </c>
      <c r="B296" s="7">
        <v>43900.490972222222</v>
      </c>
      <c r="C296" s="8" t="s">
        <v>241</v>
      </c>
      <c r="D296" s="9">
        <v>200</v>
      </c>
      <c r="E296" s="30" t="s">
        <v>233</v>
      </c>
      <c r="F296" s="12">
        <v>14.2</v>
      </c>
      <c r="G296" s="10">
        <f t="shared" si="1"/>
        <v>2840</v>
      </c>
      <c r="H296" s="8" t="s">
        <v>236</v>
      </c>
      <c r="I296">
        <f>VLOOKUP(A296,[1]WAGNER!A:H,1,0)</f>
        <v>52421</v>
      </c>
    </row>
    <row r="297" spans="1:9" x14ac:dyDescent="0.25">
      <c r="A297" s="6">
        <v>52421</v>
      </c>
      <c r="B297" s="7">
        <v>43900.491006944445</v>
      </c>
      <c r="C297" s="8" t="s">
        <v>242</v>
      </c>
      <c r="D297" s="9">
        <v>20</v>
      </c>
      <c r="E297" s="30" t="s">
        <v>233</v>
      </c>
      <c r="F297" s="12">
        <v>14.2</v>
      </c>
      <c r="G297" s="10">
        <f t="shared" si="1"/>
        <v>284</v>
      </c>
      <c r="H297" s="8" t="s">
        <v>236</v>
      </c>
      <c r="I297">
        <f>VLOOKUP(A297,[1]WAGNER!A:H,1,0)</f>
        <v>52421</v>
      </c>
    </row>
    <row r="298" spans="1:9" x14ac:dyDescent="0.25">
      <c r="A298" s="6">
        <v>2036006</v>
      </c>
      <c r="B298" s="7">
        <v>43900.647650462961</v>
      </c>
      <c r="C298" s="8" t="s">
        <v>243</v>
      </c>
      <c r="D298" s="9">
        <v>30</v>
      </c>
      <c r="E298" s="30" t="s">
        <v>233</v>
      </c>
      <c r="F298" s="12">
        <v>0.7</v>
      </c>
      <c r="G298" s="10">
        <f t="shared" si="1"/>
        <v>21</v>
      </c>
      <c r="H298" s="8" t="s">
        <v>238</v>
      </c>
      <c r="I298">
        <f>VLOOKUP(A298,[1]WAGNER!A:H,1,0)</f>
        <v>2036006</v>
      </c>
    </row>
    <row r="299" spans="1:9" x14ac:dyDescent="0.25">
      <c r="A299" s="6">
        <v>2556962</v>
      </c>
      <c r="B299" s="7">
        <v>43901.310324074075</v>
      </c>
      <c r="C299" s="8" t="s">
        <v>244</v>
      </c>
      <c r="D299" s="9">
        <v>50</v>
      </c>
      <c r="E299" s="30" t="s">
        <v>233</v>
      </c>
      <c r="F299" s="12">
        <v>34</v>
      </c>
      <c r="G299" s="10">
        <f t="shared" si="1"/>
        <v>1700</v>
      </c>
      <c r="H299" s="8" t="s">
        <v>245</v>
      </c>
      <c r="I299">
        <f>VLOOKUP(A299,[1]WAGNER!A:H,1,0)</f>
        <v>2556962</v>
      </c>
    </row>
    <row r="300" spans="1:9" x14ac:dyDescent="0.25">
      <c r="A300" s="6">
        <v>11591</v>
      </c>
      <c r="B300" s="7">
        <v>43902.762650462966</v>
      </c>
      <c r="C300" s="8" t="s">
        <v>246</v>
      </c>
      <c r="D300" s="9">
        <v>60</v>
      </c>
      <c r="E300" s="30" t="s">
        <v>233</v>
      </c>
      <c r="F300" s="12">
        <v>65.540000000000006</v>
      </c>
      <c r="G300" s="10">
        <f t="shared" si="1"/>
        <v>3932.4000000000005</v>
      </c>
      <c r="H300" s="8" t="s">
        <v>247</v>
      </c>
      <c r="I300">
        <f>VLOOKUP(A300,[1]WAGNER!A:H,1,0)</f>
        <v>11591</v>
      </c>
    </row>
    <row r="301" spans="1:9" x14ac:dyDescent="0.25">
      <c r="A301" s="6">
        <v>401848</v>
      </c>
      <c r="B301" s="7">
        <v>43902.765659722223</v>
      </c>
      <c r="C301" s="8" t="s">
        <v>248</v>
      </c>
      <c r="D301" s="9">
        <v>150</v>
      </c>
      <c r="E301" s="30" t="s">
        <v>233</v>
      </c>
      <c r="F301" s="12">
        <v>2.64</v>
      </c>
      <c r="G301" s="10">
        <f t="shared" si="1"/>
        <v>396</v>
      </c>
      <c r="H301" s="8" t="s">
        <v>249</v>
      </c>
      <c r="I301">
        <f>VLOOKUP(A301,[1]WAGNER!A:H,1,0)</f>
        <v>401848</v>
      </c>
    </row>
    <row r="302" spans="1:9" x14ac:dyDescent="0.25">
      <c r="A302" s="6">
        <v>401848</v>
      </c>
      <c r="B302" s="7">
        <v>43902.765659722223</v>
      </c>
      <c r="C302" s="8" t="s">
        <v>250</v>
      </c>
      <c r="D302" s="9">
        <v>180</v>
      </c>
      <c r="E302" s="30" t="s">
        <v>233</v>
      </c>
      <c r="F302" s="12">
        <v>5.4</v>
      </c>
      <c r="G302" s="10">
        <f t="shared" si="1"/>
        <v>972.00000000000011</v>
      </c>
      <c r="H302" s="8" t="s">
        <v>249</v>
      </c>
      <c r="I302">
        <f>VLOOKUP(A302,[1]WAGNER!A:H,1,0)</f>
        <v>401848</v>
      </c>
    </row>
    <row r="303" spans="1:9" x14ac:dyDescent="0.25">
      <c r="A303" s="6">
        <v>5166</v>
      </c>
      <c r="B303" s="7">
        <v>43903.682615740741</v>
      </c>
      <c r="C303" s="8" t="s">
        <v>232</v>
      </c>
      <c r="D303" s="9">
        <v>4000</v>
      </c>
      <c r="E303" s="30" t="s">
        <v>233</v>
      </c>
      <c r="F303" s="12">
        <v>0.86</v>
      </c>
      <c r="G303" s="10">
        <f t="shared" si="1"/>
        <v>3440</v>
      </c>
      <c r="H303" s="8" t="s">
        <v>234</v>
      </c>
      <c r="I303">
        <f>VLOOKUP(A303,[1]WAGNER!A:H,1,0)</f>
        <v>5166</v>
      </c>
    </row>
    <row r="304" spans="1:9" x14ac:dyDescent="0.25">
      <c r="A304" s="6">
        <v>174228</v>
      </c>
      <c r="B304" s="7">
        <v>43903.69972222222</v>
      </c>
      <c r="C304" s="8" t="s">
        <v>239</v>
      </c>
      <c r="D304" s="9">
        <v>15</v>
      </c>
      <c r="E304" s="30" t="s">
        <v>233</v>
      </c>
      <c r="F304" s="12">
        <v>35</v>
      </c>
      <c r="G304" s="10">
        <f t="shared" si="1"/>
        <v>525</v>
      </c>
      <c r="H304" s="8" t="s">
        <v>240</v>
      </c>
      <c r="I304">
        <f>VLOOKUP(A304,[1]WAGNER!A:H,1,0)</f>
        <v>174228</v>
      </c>
    </row>
    <row r="305" spans="1:9" x14ac:dyDescent="0.25">
      <c r="A305" s="6">
        <v>2564713</v>
      </c>
      <c r="B305" s="7">
        <v>43907.46361111111</v>
      </c>
      <c r="C305" s="8" t="s">
        <v>244</v>
      </c>
      <c r="D305" s="9">
        <v>100</v>
      </c>
      <c r="E305" s="30" t="s">
        <v>233</v>
      </c>
      <c r="F305" s="12">
        <v>30</v>
      </c>
      <c r="G305" s="10">
        <f t="shared" si="1"/>
        <v>3000</v>
      </c>
      <c r="H305" s="8" t="s">
        <v>245</v>
      </c>
      <c r="I305">
        <f>VLOOKUP(A305,[1]WAGNER!A:H,1,0)</f>
        <v>2564713</v>
      </c>
    </row>
    <row r="306" spans="1:9" x14ac:dyDescent="0.25">
      <c r="A306" s="6">
        <v>16569</v>
      </c>
      <c r="B306" s="7">
        <v>43907.519444444442</v>
      </c>
      <c r="C306" s="8" t="s">
        <v>241</v>
      </c>
      <c r="D306" s="9">
        <v>350</v>
      </c>
      <c r="E306" s="30" t="s">
        <v>233</v>
      </c>
      <c r="F306" s="12">
        <v>18.3</v>
      </c>
      <c r="G306" s="10">
        <f t="shared" si="1"/>
        <v>6405</v>
      </c>
      <c r="H306" s="8" t="s">
        <v>251</v>
      </c>
      <c r="I306">
        <f>VLOOKUP(A306,[1]WAGNER!A:H,1,0)</f>
        <v>16569</v>
      </c>
    </row>
    <row r="307" spans="1:9" x14ac:dyDescent="0.25">
      <c r="A307" s="6">
        <v>16569</v>
      </c>
      <c r="B307" s="7">
        <v>43907.519537037035</v>
      </c>
      <c r="C307" s="8" t="s">
        <v>242</v>
      </c>
      <c r="D307" s="9">
        <v>60</v>
      </c>
      <c r="E307" s="30" t="s">
        <v>233</v>
      </c>
      <c r="F307" s="12">
        <v>18.3</v>
      </c>
      <c r="G307" s="10">
        <f t="shared" si="1"/>
        <v>1098</v>
      </c>
      <c r="H307" s="8" t="s">
        <v>251</v>
      </c>
      <c r="I307">
        <f>VLOOKUP(A307,[1]WAGNER!A:H,1,0)</f>
        <v>16569</v>
      </c>
    </row>
    <row r="308" spans="1:9" x14ac:dyDescent="0.25">
      <c r="A308" s="6">
        <v>16569</v>
      </c>
      <c r="B308" s="7">
        <v>43907.519537037035</v>
      </c>
      <c r="C308" s="8" t="s">
        <v>235</v>
      </c>
      <c r="D308" s="9">
        <v>510</v>
      </c>
      <c r="E308" s="30" t="s">
        <v>233</v>
      </c>
      <c r="F308" s="12">
        <v>18.3</v>
      </c>
      <c r="G308" s="10">
        <f t="shared" si="1"/>
        <v>9333</v>
      </c>
      <c r="H308" s="8" t="s">
        <v>251</v>
      </c>
      <c r="I308">
        <f>VLOOKUP(A308,[1]WAGNER!A:H,1,0)</f>
        <v>16569</v>
      </c>
    </row>
    <row r="309" spans="1:9" x14ac:dyDescent="0.25">
      <c r="A309" s="6">
        <v>174428</v>
      </c>
      <c r="B309" s="7">
        <v>43907.61855324074</v>
      </c>
      <c r="C309" s="8" t="s">
        <v>252</v>
      </c>
      <c r="D309" s="9">
        <v>50</v>
      </c>
      <c r="E309" s="30" t="s">
        <v>233</v>
      </c>
      <c r="F309" s="12">
        <v>13.32</v>
      </c>
      <c r="G309" s="10">
        <f t="shared" si="1"/>
        <v>666</v>
      </c>
      <c r="H309" s="8" t="s">
        <v>240</v>
      </c>
      <c r="I309">
        <f>VLOOKUP(A309,[1]WAGNER!A:H,1,0)</f>
        <v>174428</v>
      </c>
    </row>
    <row r="310" spans="1:9" x14ac:dyDescent="0.25">
      <c r="A310" s="6">
        <v>174428</v>
      </c>
      <c r="B310" s="7">
        <v>43907.61855324074</v>
      </c>
      <c r="C310" s="8" t="s">
        <v>239</v>
      </c>
      <c r="D310" s="9">
        <v>20</v>
      </c>
      <c r="E310" s="30" t="s">
        <v>233</v>
      </c>
      <c r="F310" s="12">
        <v>35</v>
      </c>
      <c r="G310" s="10">
        <f t="shared" si="1"/>
        <v>700</v>
      </c>
      <c r="H310" s="8" t="s">
        <v>240</v>
      </c>
      <c r="I310">
        <f>VLOOKUP(A310,[1]WAGNER!A:H,1,0)</f>
        <v>174428</v>
      </c>
    </row>
    <row r="311" spans="1:9" x14ac:dyDescent="0.25">
      <c r="A311" s="6">
        <v>5178</v>
      </c>
      <c r="B311" s="7">
        <v>43907.678483796299</v>
      </c>
      <c r="C311" s="8" t="s">
        <v>232</v>
      </c>
      <c r="D311" s="9">
        <v>6000</v>
      </c>
      <c r="E311" s="30" t="s">
        <v>233</v>
      </c>
      <c r="F311" s="12">
        <v>0.86</v>
      </c>
      <c r="G311" s="10">
        <f t="shared" si="1"/>
        <v>5160</v>
      </c>
      <c r="H311" s="8" t="s">
        <v>234</v>
      </c>
      <c r="I311">
        <f>VLOOKUP(A311,[1]WAGNER!A:H,1,0)</f>
        <v>5178</v>
      </c>
    </row>
    <row r="312" spans="1:9" x14ac:dyDescent="0.25">
      <c r="A312" s="6">
        <v>11635</v>
      </c>
      <c r="B312" s="7">
        <v>43908.456979166665</v>
      </c>
      <c r="C312" s="8" t="s">
        <v>246</v>
      </c>
      <c r="D312" s="9">
        <v>60</v>
      </c>
      <c r="E312" s="30" t="s">
        <v>233</v>
      </c>
      <c r="F312" s="12">
        <v>65.540000000000006</v>
      </c>
      <c r="G312" s="10">
        <f t="shared" si="1"/>
        <v>3932.4000000000005</v>
      </c>
      <c r="H312" s="8" t="s">
        <v>247</v>
      </c>
      <c r="I312">
        <f>VLOOKUP(A312,[1]WAGNER!A:H,1,0)</f>
        <v>11635</v>
      </c>
    </row>
    <row r="313" spans="1:9" x14ac:dyDescent="0.25">
      <c r="A313" s="6">
        <v>201378</v>
      </c>
      <c r="B313" s="7">
        <v>43909.612083333333</v>
      </c>
      <c r="C313" s="8" t="s">
        <v>253</v>
      </c>
      <c r="D313" s="9">
        <v>220</v>
      </c>
      <c r="E313" s="30" t="s">
        <v>233</v>
      </c>
      <c r="F313" s="12">
        <v>50</v>
      </c>
      <c r="G313" s="10">
        <f t="shared" si="1"/>
        <v>11000</v>
      </c>
      <c r="H313" s="8" t="s">
        <v>254</v>
      </c>
      <c r="I313">
        <f>VLOOKUP(A313,[1]WAGNER!A:H,1,0)</f>
        <v>201378</v>
      </c>
    </row>
    <row r="314" spans="1:9" x14ac:dyDescent="0.25">
      <c r="A314" s="6">
        <v>4823</v>
      </c>
      <c r="B314" s="7">
        <v>43913.70994212963</v>
      </c>
      <c r="C314" s="8" t="s">
        <v>255</v>
      </c>
      <c r="D314" s="9">
        <v>200</v>
      </c>
      <c r="E314" s="30" t="s">
        <v>233</v>
      </c>
      <c r="F314" s="12">
        <v>30</v>
      </c>
      <c r="G314" s="10">
        <f t="shared" si="1"/>
        <v>6000</v>
      </c>
      <c r="H314" s="8" t="s">
        <v>256</v>
      </c>
      <c r="I314">
        <f>VLOOKUP(A314,[1]WAGNER!A:H,1,0)</f>
        <v>4823</v>
      </c>
    </row>
    <row r="315" spans="1:9" x14ac:dyDescent="0.25">
      <c r="A315" s="6">
        <v>666454</v>
      </c>
      <c r="B315" s="7">
        <v>43913.714733796296</v>
      </c>
      <c r="C315" s="8" t="s">
        <v>257</v>
      </c>
      <c r="D315" s="9">
        <v>300</v>
      </c>
      <c r="E315" s="30" t="s">
        <v>233</v>
      </c>
      <c r="F315" s="12">
        <v>1.0648</v>
      </c>
      <c r="G315" s="10">
        <f t="shared" si="1"/>
        <v>319.44</v>
      </c>
      <c r="H315" s="8" t="s">
        <v>258</v>
      </c>
      <c r="I315">
        <f>VLOOKUP(A315,[1]WAGNER!A:H,1,0)</f>
        <v>666454</v>
      </c>
    </row>
    <row r="316" spans="1:9" x14ac:dyDescent="0.25">
      <c r="A316" s="6">
        <v>427107</v>
      </c>
      <c r="B316" s="7">
        <v>43914.49931712963</v>
      </c>
      <c r="C316" s="8" t="s">
        <v>255</v>
      </c>
      <c r="D316" s="9">
        <v>1000</v>
      </c>
      <c r="E316" s="30" t="s">
        <v>233</v>
      </c>
      <c r="F316" s="12">
        <v>44</v>
      </c>
      <c r="G316" s="10">
        <f t="shared" si="1"/>
        <v>44000</v>
      </c>
      <c r="H316" s="8" t="s">
        <v>259</v>
      </c>
      <c r="I316">
        <f>VLOOKUP(A316,[1]WAGNER!A:H,1,0)</f>
        <v>427107</v>
      </c>
    </row>
    <row r="317" spans="1:9" x14ac:dyDescent="0.25">
      <c r="A317" s="6">
        <v>5210</v>
      </c>
      <c r="B317" s="7">
        <v>43914.536469907405</v>
      </c>
      <c r="C317" s="8" t="s">
        <v>232</v>
      </c>
      <c r="D317" s="9">
        <v>5000</v>
      </c>
      <c r="E317" s="30" t="s">
        <v>233</v>
      </c>
      <c r="F317" s="12">
        <v>0.86</v>
      </c>
      <c r="G317" s="10">
        <f t="shared" si="1"/>
        <v>4300</v>
      </c>
      <c r="H317" s="8" t="s">
        <v>234</v>
      </c>
      <c r="I317">
        <f>VLOOKUP(A317,[1]WAGNER!A:H,1,0)</f>
        <v>5210</v>
      </c>
    </row>
    <row r="318" spans="1:9" x14ac:dyDescent="0.25">
      <c r="A318" s="6">
        <v>2571050</v>
      </c>
      <c r="B318" s="7">
        <v>43914.680335648147</v>
      </c>
      <c r="C318" s="8" t="s">
        <v>260</v>
      </c>
      <c r="D318" s="9">
        <v>15</v>
      </c>
      <c r="E318" s="30" t="s">
        <v>233</v>
      </c>
      <c r="F318" s="12">
        <v>12.5</v>
      </c>
      <c r="G318" s="10">
        <f t="shared" si="1"/>
        <v>187.5</v>
      </c>
      <c r="H318" s="8" t="s">
        <v>245</v>
      </c>
      <c r="I318">
        <f>VLOOKUP(A318,[1]WAGNER!A:H,1,0)</f>
        <v>2571050</v>
      </c>
    </row>
    <row r="319" spans="1:9" x14ac:dyDescent="0.25">
      <c r="A319" s="6">
        <v>2569387</v>
      </c>
      <c r="B319" s="7">
        <v>43914.68340277778</v>
      </c>
      <c r="C319" s="8" t="s">
        <v>260</v>
      </c>
      <c r="D319" s="9">
        <v>35</v>
      </c>
      <c r="E319" s="30" t="s">
        <v>233</v>
      </c>
      <c r="F319" s="12">
        <v>12.5</v>
      </c>
      <c r="G319" s="10">
        <f t="shared" si="1"/>
        <v>437.5</v>
      </c>
      <c r="H319" s="8" t="s">
        <v>245</v>
      </c>
      <c r="I319">
        <f>VLOOKUP(A319,[1]WAGNER!A:H,1,0)</f>
        <v>2569387</v>
      </c>
    </row>
    <row r="320" spans="1:9" x14ac:dyDescent="0.25">
      <c r="A320" s="6">
        <v>2045250</v>
      </c>
      <c r="B320" s="7">
        <v>43914.762557870374</v>
      </c>
      <c r="C320" s="8" t="s">
        <v>237</v>
      </c>
      <c r="D320" s="9">
        <v>50</v>
      </c>
      <c r="E320" s="30" t="s">
        <v>233</v>
      </c>
      <c r="F320" s="12">
        <v>0.9</v>
      </c>
      <c r="G320" s="10">
        <f t="shared" si="1"/>
        <v>45</v>
      </c>
      <c r="H320" s="8" t="s">
        <v>238</v>
      </c>
      <c r="I320" t="e">
        <f>VLOOKUP(A320,[1]WAGNER!A:H,1,0)</f>
        <v>#N/A</v>
      </c>
    </row>
    <row r="321" spans="1:9" x14ac:dyDescent="0.25">
      <c r="A321" s="6">
        <v>2569820</v>
      </c>
      <c r="B321" s="7">
        <v>43915.770462962966</v>
      </c>
      <c r="C321" s="8" t="s">
        <v>244</v>
      </c>
      <c r="D321" s="9">
        <v>100</v>
      </c>
      <c r="E321" s="30" t="s">
        <v>233</v>
      </c>
      <c r="F321" s="12">
        <v>30</v>
      </c>
      <c r="G321" s="10">
        <f t="shared" si="1"/>
        <v>3000</v>
      </c>
      <c r="H321" s="8" t="s">
        <v>245</v>
      </c>
      <c r="I321">
        <f>VLOOKUP(A321,[1]WAGNER!A:H,1,0)</f>
        <v>2569820</v>
      </c>
    </row>
    <row r="322" spans="1:9" x14ac:dyDescent="0.25">
      <c r="A322" s="6">
        <v>196470</v>
      </c>
      <c r="B322" s="7">
        <v>43916.664733796293</v>
      </c>
      <c r="C322" s="8" t="s">
        <v>261</v>
      </c>
      <c r="D322" s="9">
        <v>100</v>
      </c>
      <c r="E322" s="30" t="s">
        <v>233</v>
      </c>
      <c r="F322" s="12">
        <v>32.299999999999997</v>
      </c>
      <c r="G322" s="10">
        <f t="shared" si="1"/>
        <v>3229.9999999999995</v>
      </c>
      <c r="H322" s="8" t="s">
        <v>262</v>
      </c>
      <c r="I322" t="e">
        <f>VLOOKUP(A322,[1]WAGNER!A:H,1,0)</f>
        <v>#N/A</v>
      </c>
    </row>
    <row r="323" spans="1:9" x14ac:dyDescent="0.25">
      <c r="A323" s="6">
        <v>16675</v>
      </c>
      <c r="B323" s="7">
        <v>43917.408333333333</v>
      </c>
      <c r="C323" s="8" t="s">
        <v>241</v>
      </c>
      <c r="D323" s="9">
        <v>400</v>
      </c>
      <c r="E323" s="30" t="s">
        <v>233</v>
      </c>
      <c r="F323" s="12">
        <v>26</v>
      </c>
      <c r="G323" s="10">
        <f t="shared" si="1"/>
        <v>10400</v>
      </c>
      <c r="H323" s="8" t="s">
        <v>251</v>
      </c>
      <c r="I323">
        <f>VLOOKUP(A323,[1]WAGNER!A:H,1,0)</f>
        <v>16675</v>
      </c>
    </row>
    <row r="324" spans="1:9" x14ac:dyDescent="0.25">
      <c r="A324" s="6">
        <v>16675</v>
      </c>
      <c r="B324" s="7">
        <v>43917.408587962964</v>
      </c>
      <c r="C324" s="8" t="s">
        <v>242</v>
      </c>
      <c r="D324" s="9">
        <v>70</v>
      </c>
      <c r="E324" s="30" t="s">
        <v>233</v>
      </c>
      <c r="F324" s="12">
        <v>26</v>
      </c>
      <c r="G324" s="10">
        <f t="shared" si="1"/>
        <v>1820</v>
      </c>
      <c r="H324" s="8" t="s">
        <v>251</v>
      </c>
      <c r="I324">
        <f>VLOOKUP(A324,[1]WAGNER!A:H,1,0)</f>
        <v>16675</v>
      </c>
    </row>
    <row r="325" spans="1:9" x14ac:dyDescent="0.25">
      <c r="A325" s="6">
        <v>16675</v>
      </c>
      <c r="B325" s="7">
        <v>43917.408587962964</v>
      </c>
      <c r="C325" s="8" t="s">
        <v>235</v>
      </c>
      <c r="D325" s="9">
        <v>100</v>
      </c>
      <c r="E325" s="30" t="s">
        <v>233</v>
      </c>
      <c r="F325" s="12">
        <v>26</v>
      </c>
      <c r="G325" s="10">
        <f t="shared" si="1"/>
        <v>2600</v>
      </c>
      <c r="H325" s="8" t="s">
        <v>251</v>
      </c>
      <c r="I325">
        <f>VLOOKUP(A325,[1]WAGNER!A:H,1,0)</f>
        <v>16675</v>
      </c>
    </row>
    <row r="326" spans="1:9" x14ac:dyDescent="0.25">
      <c r="A326" s="6">
        <v>143644</v>
      </c>
      <c r="B326" s="7">
        <v>43917.458032407405</v>
      </c>
      <c r="C326" s="8" t="s">
        <v>255</v>
      </c>
      <c r="D326" s="9">
        <v>415</v>
      </c>
      <c r="E326" s="30" t="s">
        <v>233</v>
      </c>
      <c r="F326" s="12">
        <v>30</v>
      </c>
      <c r="G326" s="10">
        <f t="shared" si="1"/>
        <v>12450</v>
      </c>
      <c r="H326" s="8" t="s">
        <v>263</v>
      </c>
      <c r="I326">
        <f>VLOOKUP(A326,[1]WAGNER!A:H,1,0)</f>
        <v>143644</v>
      </c>
    </row>
    <row r="327" spans="1:9" x14ac:dyDescent="0.25">
      <c r="A327" s="6">
        <v>1851</v>
      </c>
      <c r="B327" s="7">
        <v>43917.666273148148</v>
      </c>
      <c r="C327" s="8" t="s">
        <v>242</v>
      </c>
      <c r="D327" s="9">
        <v>60</v>
      </c>
      <c r="E327" s="30" t="s">
        <v>233</v>
      </c>
      <c r="F327" s="12">
        <v>18.989999999999998</v>
      </c>
      <c r="G327" s="10">
        <f t="shared" si="1"/>
        <v>1139.3999999999999</v>
      </c>
      <c r="H327" s="8" t="s">
        <v>264</v>
      </c>
      <c r="I327" t="e">
        <f>VLOOKUP(A327,[1]WAGNER!A:H,1,0)</f>
        <v>#N/A</v>
      </c>
    </row>
    <row r="328" spans="1:9" x14ac:dyDescent="0.25">
      <c r="A328" s="6">
        <v>2045288</v>
      </c>
      <c r="B328" s="7">
        <v>43917.75513888889</v>
      </c>
      <c r="C328" s="8" t="s">
        <v>243</v>
      </c>
      <c r="D328" s="9">
        <v>50</v>
      </c>
      <c r="E328" s="30" t="s">
        <v>233</v>
      </c>
      <c r="F328" s="12">
        <v>0.7</v>
      </c>
      <c r="G328" s="10">
        <f t="shared" si="1"/>
        <v>35</v>
      </c>
      <c r="H328" s="8" t="s">
        <v>238</v>
      </c>
      <c r="I328">
        <f>VLOOKUP(A328,[1]WAGNER!A:H,1,0)</f>
        <v>2045288</v>
      </c>
    </row>
    <row r="329" spans="1:9" x14ac:dyDescent="0.25">
      <c r="A329" s="6">
        <v>2046031</v>
      </c>
      <c r="B329" s="7">
        <v>43917.766157407408</v>
      </c>
      <c r="C329" s="8" t="s">
        <v>243</v>
      </c>
      <c r="D329" s="9">
        <v>50</v>
      </c>
      <c r="E329" s="30" t="s">
        <v>233</v>
      </c>
      <c r="F329" s="12">
        <v>0.7</v>
      </c>
      <c r="G329" s="10">
        <f t="shared" si="1"/>
        <v>35</v>
      </c>
      <c r="H329" s="8" t="s">
        <v>238</v>
      </c>
      <c r="I329">
        <f>VLOOKUP(A329,[1]WAGNER!A:H,1,0)</f>
        <v>2046031</v>
      </c>
    </row>
    <row r="330" spans="1:9" x14ac:dyDescent="0.25">
      <c r="A330" s="6">
        <v>2046082</v>
      </c>
      <c r="B330" s="7">
        <v>43917.768159722225</v>
      </c>
      <c r="C330" s="8" t="s">
        <v>237</v>
      </c>
      <c r="D330" s="9">
        <v>50</v>
      </c>
      <c r="E330" s="30" t="s">
        <v>233</v>
      </c>
      <c r="F330" s="12">
        <v>0.9</v>
      </c>
      <c r="G330" s="10">
        <f t="shared" si="1"/>
        <v>45</v>
      </c>
      <c r="H330" s="8" t="s">
        <v>238</v>
      </c>
      <c r="I330" t="e">
        <f>VLOOKUP(A330,[1]WAGNER!A:H,1,0)</f>
        <v>#N/A</v>
      </c>
    </row>
    <row r="331" spans="1:9" x14ac:dyDescent="0.25">
      <c r="A331" s="6">
        <v>36961</v>
      </c>
      <c r="B331" s="7">
        <v>43920.624097222222</v>
      </c>
      <c r="C331" s="8" t="s">
        <v>257</v>
      </c>
      <c r="D331" s="9">
        <v>30</v>
      </c>
      <c r="E331" s="30" t="s">
        <v>233</v>
      </c>
      <c r="F331" s="12">
        <v>1.4</v>
      </c>
      <c r="G331" s="10">
        <f t="shared" si="1"/>
        <v>42</v>
      </c>
      <c r="H331" s="8" t="s">
        <v>265</v>
      </c>
      <c r="I331">
        <f>VLOOKUP(A331,[1]WAGNER!A:H,1,0)</f>
        <v>36961</v>
      </c>
    </row>
    <row r="332" spans="1:9" x14ac:dyDescent="0.25">
      <c r="A332" s="6">
        <v>11757</v>
      </c>
      <c r="B332" s="7">
        <v>43920.688414351855</v>
      </c>
      <c r="C332" s="8" t="s">
        <v>246</v>
      </c>
      <c r="D332" s="9">
        <v>36</v>
      </c>
      <c r="E332" s="30" t="s">
        <v>233</v>
      </c>
      <c r="F332" s="12">
        <v>65.540000000000006</v>
      </c>
      <c r="G332" s="10">
        <f t="shared" si="1"/>
        <v>2359.44</v>
      </c>
      <c r="H332" s="8" t="s">
        <v>247</v>
      </c>
      <c r="I332">
        <f>VLOOKUP(A332,[1]WAGNER!A:H,1,0)</f>
        <v>11757</v>
      </c>
    </row>
    <row r="333" spans="1:9" x14ac:dyDescent="0.25">
      <c r="A333" s="6">
        <v>11757</v>
      </c>
      <c r="B333" s="7">
        <v>43920.688414351855</v>
      </c>
      <c r="C333" s="8" t="s">
        <v>246</v>
      </c>
      <c r="D333" s="9">
        <v>60</v>
      </c>
      <c r="E333" s="30" t="s">
        <v>233</v>
      </c>
      <c r="F333" s="12">
        <v>65.540000000000006</v>
      </c>
      <c r="G333" s="10">
        <f t="shared" si="1"/>
        <v>3932.4000000000005</v>
      </c>
      <c r="H333" s="8" t="s">
        <v>247</v>
      </c>
      <c r="I333">
        <f>VLOOKUP(A333,[1]WAGNER!A:H,1,0)</f>
        <v>11757</v>
      </c>
    </row>
    <row r="334" spans="1:9" x14ac:dyDescent="0.25">
      <c r="A334" s="6">
        <v>2575235</v>
      </c>
      <c r="B334" s="7">
        <v>43920.714421296296</v>
      </c>
      <c r="C334" s="8" t="s">
        <v>260</v>
      </c>
      <c r="D334" s="9">
        <v>20</v>
      </c>
      <c r="E334" s="30" t="s">
        <v>233</v>
      </c>
      <c r="F334" s="12">
        <v>12.5</v>
      </c>
      <c r="G334" s="10">
        <f t="shared" si="1"/>
        <v>250</v>
      </c>
      <c r="H334" s="8" t="s">
        <v>245</v>
      </c>
      <c r="I334">
        <f>VLOOKUP(A334,[1]WAGNER!A:H,1,0)</f>
        <v>2575235</v>
      </c>
    </row>
    <row r="335" spans="1:9" x14ac:dyDescent="0.25">
      <c r="A335" s="6">
        <v>103211</v>
      </c>
      <c r="B335" s="7">
        <v>43920.726666666669</v>
      </c>
      <c r="C335" s="8" t="s">
        <v>266</v>
      </c>
      <c r="D335" s="9">
        <v>200</v>
      </c>
      <c r="E335" s="30" t="s">
        <v>233</v>
      </c>
      <c r="F335" s="12">
        <v>2.48</v>
      </c>
      <c r="G335" s="10">
        <f t="shared" si="1"/>
        <v>496</v>
      </c>
      <c r="H335" s="8" t="s">
        <v>267</v>
      </c>
      <c r="I335">
        <f>VLOOKUP(A335,[1]WAGNER!A:H,1,0)</f>
        <v>103211</v>
      </c>
    </row>
    <row r="336" spans="1:9" x14ac:dyDescent="0.25">
      <c r="A336" s="6">
        <v>5910</v>
      </c>
      <c r="B336" s="7">
        <v>43920.771631944444</v>
      </c>
      <c r="C336" s="8" t="s">
        <v>232</v>
      </c>
      <c r="D336" s="9">
        <v>4000</v>
      </c>
      <c r="E336" s="30" t="s">
        <v>233</v>
      </c>
      <c r="F336" s="12">
        <v>1.6</v>
      </c>
      <c r="G336" s="10">
        <f t="shared" si="1"/>
        <v>6400</v>
      </c>
      <c r="H336" s="8" t="s">
        <v>268</v>
      </c>
      <c r="I336">
        <f>VLOOKUP(A336,[1]WAGNER!A:H,1,0)</f>
        <v>5910</v>
      </c>
    </row>
    <row r="337" spans="1:9" x14ac:dyDescent="0.25">
      <c r="A337" s="6">
        <v>5259</v>
      </c>
      <c r="B337" s="7">
        <v>43921.434675925928</v>
      </c>
      <c r="C337" s="8" t="s">
        <v>232</v>
      </c>
      <c r="D337" s="9">
        <v>3000</v>
      </c>
      <c r="E337" s="30" t="s">
        <v>233</v>
      </c>
      <c r="F337" s="12">
        <v>0.86</v>
      </c>
      <c r="G337" s="10">
        <f t="shared" si="1"/>
        <v>2580</v>
      </c>
      <c r="H337" s="8" t="s">
        <v>234</v>
      </c>
      <c r="I337">
        <f>VLOOKUP(A337,[1]WAGNER!A:H,1,0)</f>
        <v>5259</v>
      </c>
    </row>
    <row r="338" spans="1:9" x14ac:dyDescent="0.25">
      <c r="A338" s="6">
        <v>3618</v>
      </c>
      <c r="B338" s="7">
        <v>43921.728275462963</v>
      </c>
      <c r="C338" s="8" t="s">
        <v>235</v>
      </c>
      <c r="D338" s="9">
        <v>400</v>
      </c>
      <c r="E338" s="30" t="s">
        <v>233</v>
      </c>
      <c r="F338" s="12">
        <v>21.6</v>
      </c>
      <c r="G338" s="10">
        <f t="shared" si="1"/>
        <v>8640</v>
      </c>
      <c r="H338" s="8" t="s">
        <v>269</v>
      </c>
      <c r="I338">
        <f>VLOOKUP(A338,[1]WAGNER!A:H,1,0)</f>
        <v>3618</v>
      </c>
    </row>
    <row r="339" spans="1:9" x14ac:dyDescent="0.25">
      <c r="A339" s="6">
        <v>3612</v>
      </c>
      <c r="B339" s="7">
        <v>43921.729861111111</v>
      </c>
      <c r="C339" s="8" t="s">
        <v>241</v>
      </c>
      <c r="D339" s="9">
        <v>600</v>
      </c>
      <c r="E339" s="30" t="s">
        <v>233</v>
      </c>
      <c r="F339" s="12">
        <v>21.6</v>
      </c>
      <c r="G339" s="10">
        <f t="shared" si="1"/>
        <v>12960</v>
      </c>
      <c r="H339" s="8" t="s">
        <v>269</v>
      </c>
      <c r="I339">
        <f>VLOOKUP(A339,[1]WAGNER!A:H,1,0)</f>
        <v>3612</v>
      </c>
    </row>
    <row r="340" spans="1:9" x14ac:dyDescent="0.25">
      <c r="A340" s="6">
        <v>3612</v>
      </c>
      <c r="B340" s="7">
        <v>43921.730543981481</v>
      </c>
      <c r="C340" s="8" t="s">
        <v>235</v>
      </c>
      <c r="D340" s="9">
        <v>400</v>
      </c>
      <c r="E340" s="30" t="s">
        <v>233</v>
      </c>
      <c r="F340" s="12">
        <v>21.6</v>
      </c>
      <c r="G340" s="10">
        <f t="shared" si="1"/>
        <v>8640</v>
      </c>
      <c r="H340" s="8" t="s">
        <v>269</v>
      </c>
      <c r="I340">
        <f>VLOOKUP(A340,[1]WAGNER!A:H,1,0)</f>
        <v>3612</v>
      </c>
    </row>
    <row r="341" spans="1:9" x14ac:dyDescent="0.25">
      <c r="A341" s="6">
        <v>143925</v>
      </c>
      <c r="B341" s="7">
        <v>43921.77679398148</v>
      </c>
      <c r="C341" s="8" t="s">
        <v>270</v>
      </c>
      <c r="D341" s="9">
        <v>700</v>
      </c>
      <c r="E341" s="30" t="s">
        <v>233</v>
      </c>
      <c r="F341" s="12">
        <v>0.45900000000000002</v>
      </c>
      <c r="G341" s="10">
        <f t="shared" si="1"/>
        <v>321.3</v>
      </c>
      <c r="H341" s="8" t="s">
        <v>263</v>
      </c>
      <c r="I341">
        <f>VLOOKUP(A341,[1]WAGNER!A:H,1,0)</f>
        <v>143925</v>
      </c>
    </row>
    <row r="342" spans="1:9" x14ac:dyDescent="0.25">
      <c r="A342" s="6">
        <v>197136</v>
      </c>
      <c r="B342" s="7">
        <v>43922.530104166668</v>
      </c>
      <c r="C342" s="8" t="s">
        <v>261</v>
      </c>
      <c r="D342" s="9">
        <v>50</v>
      </c>
      <c r="E342" s="30" t="s">
        <v>233</v>
      </c>
      <c r="F342" s="12">
        <v>32.299999999999997</v>
      </c>
      <c r="G342" s="10">
        <f t="shared" si="1"/>
        <v>1614.9999999999998</v>
      </c>
      <c r="H342" s="8" t="s">
        <v>262</v>
      </c>
      <c r="I342" t="e">
        <f>VLOOKUP(A342,[1]WAGNER!A:H,1,0)</f>
        <v>#N/A</v>
      </c>
    </row>
    <row r="343" spans="1:9" x14ac:dyDescent="0.25">
      <c r="A343" s="6">
        <v>1863</v>
      </c>
      <c r="B343" s="7">
        <v>43922.6171412037</v>
      </c>
      <c r="C343" s="8" t="s">
        <v>242</v>
      </c>
      <c r="D343" s="9">
        <v>50</v>
      </c>
      <c r="E343" s="30" t="s">
        <v>233</v>
      </c>
      <c r="F343" s="12">
        <v>23</v>
      </c>
      <c r="G343" s="10">
        <f t="shared" si="1"/>
        <v>1150</v>
      </c>
      <c r="H343" s="8" t="s">
        <v>264</v>
      </c>
      <c r="I343" t="e">
        <f>VLOOKUP(A343,[1]WAGNER!A:H,1,0)</f>
        <v>#N/A</v>
      </c>
    </row>
    <row r="344" spans="1:9" x14ac:dyDescent="0.25">
      <c r="A344" s="6">
        <v>50790</v>
      </c>
      <c r="B344" s="7">
        <v>43922.663518518515</v>
      </c>
      <c r="C344" s="8" t="s">
        <v>271</v>
      </c>
      <c r="D344" s="9">
        <v>300</v>
      </c>
      <c r="E344" s="30" t="s">
        <v>233</v>
      </c>
      <c r="F344" s="12">
        <v>36.5</v>
      </c>
      <c r="G344" s="10">
        <f t="shared" si="1"/>
        <v>10950</v>
      </c>
      <c r="H344" s="8" t="s">
        <v>272</v>
      </c>
      <c r="I344">
        <f>VLOOKUP(A344,[1]WAGNER!A:H,1,0)</f>
        <v>50790</v>
      </c>
    </row>
    <row r="345" spans="1:9" x14ac:dyDescent="0.25">
      <c r="A345" s="6">
        <v>2050625</v>
      </c>
      <c r="B345" s="7">
        <v>43922.669120370374</v>
      </c>
      <c r="C345" s="8" t="s">
        <v>237</v>
      </c>
      <c r="D345" s="9">
        <v>20</v>
      </c>
      <c r="E345" s="30" t="s">
        <v>233</v>
      </c>
      <c r="F345" s="12">
        <v>0.9</v>
      </c>
      <c r="G345" s="10">
        <f t="shared" si="1"/>
        <v>18</v>
      </c>
      <c r="H345" s="8" t="s">
        <v>238</v>
      </c>
      <c r="I345" t="e">
        <f>VLOOKUP(A345,[1]WAGNER!A:H,1,0)</f>
        <v>#N/A</v>
      </c>
    </row>
    <row r="346" spans="1:9" x14ac:dyDescent="0.25">
      <c r="A346" s="6">
        <v>5293</v>
      </c>
      <c r="B346" s="7">
        <v>43923.526446759257</v>
      </c>
      <c r="C346" s="8" t="s">
        <v>232</v>
      </c>
      <c r="D346" s="9">
        <v>4200</v>
      </c>
      <c r="E346" s="30" t="s">
        <v>233</v>
      </c>
      <c r="F346" s="12">
        <v>1.2</v>
      </c>
      <c r="G346" s="10">
        <f t="shared" si="1"/>
        <v>5040</v>
      </c>
      <c r="H346" s="8" t="s">
        <v>234</v>
      </c>
      <c r="I346">
        <f>VLOOKUP(A346,[1]WAGNER!A:H,1,0)</f>
        <v>5293</v>
      </c>
    </row>
    <row r="347" spans="1:9" x14ac:dyDescent="0.25">
      <c r="A347" s="6">
        <v>6374</v>
      </c>
      <c r="B347" s="7">
        <v>43924.429467592592</v>
      </c>
      <c r="C347" s="8" t="s">
        <v>261</v>
      </c>
      <c r="D347" s="9">
        <v>504</v>
      </c>
      <c r="E347" s="30" t="s">
        <v>233</v>
      </c>
      <c r="F347" s="12">
        <v>25.208300000000001</v>
      </c>
      <c r="G347" s="10">
        <f t="shared" si="1"/>
        <v>12704.983200000001</v>
      </c>
      <c r="H347" s="8" t="s">
        <v>273</v>
      </c>
      <c r="I347" t="e">
        <f>VLOOKUP(A347,[1]WAGNER!A:H,1,0)</f>
        <v>#N/A</v>
      </c>
    </row>
    <row r="348" spans="1:9" x14ac:dyDescent="0.25">
      <c r="A348" s="6">
        <v>407840</v>
      </c>
      <c r="B348" s="7">
        <v>43924.732175925928</v>
      </c>
      <c r="C348" s="8" t="s">
        <v>274</v>
      </c>
      <c r="D348" s="9">
        <v>300</v>
      </c>
      <c r="E348" s="30" t="s">
        <v>233</v>
      </c>
      <c r="F348" s="12">
        <v>1.22</v>
      </c>
      <c r="G348" s="10">
        <f t="shared" si="1"/>
        <v>366</v>
      </c>
      <c r="H348" s="8" t="s">
        <v>249</v>
      </c>
      <c r="I348">
        <f>VLOOKUP(A348,[1]WAGNER!A:H,1,0)</f>
        <v>407840</v>
      </c>
    </row>
    <row r="349" spans="1:9" x14ac:dyDescent="0.25">
      <c r="A349" s="6">
        <v>407840</v>
      </c>
      <c r="B349" s="7">
        <v>43924.732175925928</v>
      </c>
      <c r="C349" s="8" t="s">
        <v>248</v>
      </c>
      <c r="D349" s="9">
        <v>150</v>
      </c>
      <c r="E349" s="30" t="s">
        <v>233</v>
      </c>
      <c r="F349" s="12">
        <v>2.64</v>
      </c>
      <c r="G349" s="10">
        <f t="shared" si="1"/>
        <v>396</v>
      </c>
      <c r="H349" s="8" t="s">
        <v>249</v>
      </c>
      <c r="I349">
        <f>VLOOKUP(A349,[1]WAGNER!A:H,1,0)</f>
        <v>407840</v>
      </c>
    </row>
    <row r="350" spans="1:9" x14ac:dyDescent="0.25">
      <c r="A350" s="6">
        <v>408055</v>
      </c>
      <c r="B350" s="7">
        <v>43924.739189814813</v>
      </c>
      <c r="C350" s="8" t="s">
        <v>250</v>
      </c>
      <c r="D350" s="9">
        <v>210</v>
      </c>
      <c r="E350" s="30" t="s">
        <v>233</v>
      </c>
      <c r="F350" s="12">
        <v>5.4</v>
      </c>
      <c r="G350" s="10">
        <f t="shared" si="1"/>
        <v>1134</v>
      </c>
      <c r="H350" s="8" t="s">
        <v>249</v>
      </c>
      <c r="I350">
        <f>VLOOKUP(A350,[1]WAGNER!A:H,1,0)</f>
        <v>408055</v>
      </c>
    </row>
    <row r="351" spans="1:9" x14ac:dyDescent="0.25">
      <c r="A351" s="6">
        <v>179796</v>
      </c>
      <c r="B351" s="7">
        <v>43928.43613425926</v>
      </c>
      <c r="C351" s="8" t="s">
        <v>275</v>
      </c>
      <c r="D351" s="9">
        <v>15000</v>
      </c>
      <c r="E351" s="30" t="s">
        <v>233</v>
      </c>
      <c r="F351" s="12">
        <v>2.1</v>
      </c>
      <c r="G351" s="10">
        <f t="shared" si="1"/>
        <v>31500</v>
      </c>
      <c r="H351" s="8" t="s">
        <v>276</v>
      </c>
      <c r="I351">
        <f>VLOOKUP(A351,[1]WAGNER!A:H,1,0)</f>
        <v>179796</v>
      </c>
    </row>
    <row r="352" spans="1:9" x14ac:dyDescent="0.25">
      <c r="A352" s="6">
        <v>2585318</v>
      </c>
      <c r="B352" s="7">
        <v>43928.482708333337</v>
      </c>
      <c r="C352" s="8" t="s">
        <v>244</v>
      </c>
      <c r="D352" s="9">
        <v>160</v>
      </c>
      <c r="E352" s="30" t="s">
        <v>233</v>
      </c>
      <c r="F352" s="12">
        <v>30</v>
      </c>
      <c r="G352" s="10">
        <f t="shared" si="1"/>
        <v>4800</v>
      </c>
      <c r="H352" s="8" t="s">
        <v>245</v>
      </c>
      <c r="I352">
        <f>VLOOKUP(A352,[1]WAGNER!A:H,1,0)</f>
        <v>2585318</v>
      </c>
    </row>
    <row r="353" spans="1:9" x14ac:dyDescent="0.25">
      <c r="A353" s="6">
        <v>175421</v>
      </c>
      <c r="B353" s="7">
        <v>43929.494976851849</v>
      </c>
      <c r="C353" s="8" t="s">
        <v>257</v>
      </c>
      <c r="D353" s="9">
        <v>450</v>
      </c>
      <c r="E353" s="30" t="s">
        <v>233</v>
      </c>
      <c r="F353" s="12">
        <v>0.7</v>
      </c>
      <c r="G353" s="10">
        <f t="shared" si="1"/>
        <v>315</v>
      </c>
      <c r="H353" s="8" t="s">
        <v>240</v>
      </c>
      <c r="I353">
        <f>VLOOKUP(A353,[1]WAGNER!A:H,1,0)</f>
        <v>175421</v>
      </c>
    </row>
    <row r="354" spans="1:9" x14ac:dyDescent="0.25">
      <c r="A354" s="6">
        <v>175421</v>
      </c>
      <c r="B354" s="7">
        <v>43929.494976851849</v>
      </c>
      <c r="C354" s="8" t="s">
        <v>239</v>
      </c>
      <c r="D354" s="9">
        <v>30</v>
      </c>
      <c r="E354" s="30" t="s">
        <v>233</v>
      </c>
      <c r="F354" s="12">
        <v>35</v>
      </c>
      <c r="G354" s="10">
        <f t="shared" ref="G354:G417" si="2">D354*F354</f>
        <v>1050</v>
      </c>
      <c r="H354" s="8" t="s">
        <v>240</v>
      </c>
      <c r="I354">
        <f>VLOOKUP(A354,[1]WAGNER!A:H,1,0)</f>
        <v>175421</v>
      </c>
    </row>
    <row r="355" spans="1:9" x14ac:dyDescent="0.25">
      <c r="A355" s="6">
        <v>11821</v>
      </c>
      <c r="B355" s="7">
        <v>43929.633009259262</v>
      </c>
      <c r="C355" s="8" t="s">
        <v>246</v>
      </c>
      <c r="D355" s="9">
        <v>102</v>
      </c>
      <c r="E355" s="30" t="s">
        <v>233</v>
      </c>
      <c r="F355" s="12">
        <v>65.540000000000006</v>
      </c>
      <c r="G355" s="10">
        <f t="shared" si="2"/>
        <v>6685.0800000000008</v>
      </c>
      <c r="H355" s="8" t="s">
        <v>247</v>
      </c>
      <c r="I355">
        <f>VLOOKUP(A355,[1]WAGNER!A:H,1,0)</f>
        <v>11821</v>
      </c>
    </row>
    <row r="356" spans="1:9" x14ac:dyDescent="0.25">
      <c r="A356" s="6">
        <v>5342</v>
      </c>
      <c r="B356" s="7">
        <v>43930.445983796293</v>
      </c>
      <c r="C356" s="8" t="s">
        <v>232</v>
      </c>
      <c r="D356" s="9">
        <v>3900</v>
      </c>
      <c r="E356" s="30" t="s">
        <v>233</v>
      </c>
      <c r="F356" s="12">
        <v>1.2</v>
      </c>
      <c r="G356" s="10">
        <f t="shared" si="2"/>
        <v>4680</v>
      </c>
      <c r="H356" s="8" t="s">
        <v>234</v>
      </c>
      <c r="I356">
        <f>VLOOKUP(A356,[1]WAGNER!A:H,1,0)</f>
        <v>5342</v>
      </c>
    </row>
    <row r="357" spans="1:9" x14ac:dyDescent="0.25">
      <c r="A357" s="6">
        <v>202443</v>
      </c>
      <c r="B357" s="7">
        <v>43930.513113425928</v>
      </c>
      <c r="C357" s="8" t="s">
        <v>255</v>
      </c>
      <c r="D357" s="9">
        <v>1200</v>
      </c>
      <c r="E357" s="30" t="s">
        <v>233</v>
      </c>
      <c r="F357" s="12">
        <v>10</v>
      </c>
      <c r="G357" s="10">
        <f t="shared" si="2"/>
        <v>12000</v>
      </c>
      <c r="H357" s="8" t="s">
        <v>254</v>
      </c>
      <c r="I357">
        <f>VLOOKUP(A357,[1]WAGNER!A:H,1,0)</f>
        <v>202443</v>
      </c>
    </row>
    <row r="358" spans="1:9" x14ac:dyDescent="0.25">
      <c r="A358" s="6">
        <v>180365</v>
      </c>
      <c r="B358" s="7">
        <v>43935.686990740738</v>
      </c>
      <c r="C358" s="8" t="s">
        <v>275</v>
      </c>
      <c r="D358" s="9">
        <v>5000</v>
      </c>
      <c r="E358" s="30" t="s">
        <v>233</v>
      </c>
      <c r="F358" s="12">
        <v>2.1</v>
      </c>
      <c r="G358" s="10">
        <f t="shared" si="2"/>
        <v>10500</v>
      </c>
      <c r="H358" s="8" t="s">
        <v>276</v>
      </c>
      <c r="I358">
        <f>VLOOKUP(A358,[1]WAGNER!A:H,1,0)</f>
        <v>180365</v>
      </c>
    </row>
    <row r="359" spans="1:9" x14ac:dyDescent="0.25">
      <c r="A359" s="6">
        <v>5392</v>
      </c>
      <c r="B359" s="7">
        <v>43936.767592592594</v>
      </c>
      <c r="C359" s="8" t="s">
        <v>232</v>
      </c>
      <c r="D359" s="9">
        <v>1800</v>
      </c>
      <c r="E359" s="30" t="s">
        <v>233</v>
      </c>
      <c r="F359" s="12">
        <v>1.2</v>
      </c>
      <c r="G359" s="10">
        <f t="shared" si="2"/>
        <v>2160</v>
      </c>
      <c r="H359" s="8" t="s">
        <v>234</v>
      </c>
      <c r="I359">
        <f>VLOOKUP(A359,[1]WAGNER!A:H,1,0)</f>
        <v>5392</v>
      </c>
    </row>
    <row r="360" spans="1:9" x14ac:dyDescent="0.25">
      <c r="A360" s="6">
        <v>792880</v>
      </c>
      <c r="B360" s="7">
        <v>43938.504594907405</v>
      </c>
      <c r="C360" s="8" t="s">
        <v>255</v>
      </c>
      <c r="D360" s="9">
        <v>1400</v>
      </c>
      <c r="E360" s="30" t="s">
        <v>233</v>
      </c>
      <c r="F360" s="12">
        <v>24</v>
      </c>
      <c r="G360" s="10">
        <f t="shared" si="2"/>
        <v>33600</v>
      </c>
      <c r="H360" s="8" t="s">
        <v>277</v>
      </c>
      <c r="I360">
        <f>VLOOKUP(A360,[1]WAGNER!A:H,1,0)</f>
        <v>792880</v>
      </c>
    </row>
    <row r="361" spans="1:9" x14ac:dyDescent="0.25">
      <c r="A361" s="6">
        <v>6919</v>
      </c>
      <c r="B361" s="7">
        <v>43938.706805555557</v>
      </c>
      <c r="C361" s="8" t="s">
        <v>275</v>
      </c>
      <c r="D361" s="9">
        <v>20000</v>
      </c>
      <c r="E361" s="30" t="s">
        <v>233</v>
      </c>
      <c r="F361" s="12">
        <v>0.6</v>
      </c>
      <c r="G361" s="10">
        <f t="shared" si="2"/>
        <v>12000</v>
      </c>
      <c r="H361" s="8" t="s">
        <v>278</v>
      </c>
      <c r="I361">
        <f>VLOOKUP(A361,[1]WAGNER!A:H,1,0)</f>
        <v>6919</v>
      </c>
    </row>
    <row r="362" spans="1:9" x14ac:dyDescent="0.25">
      <c r="A362" s="6">
        <v>793056</v>
      </c>
      <c r="B362" s="7">
        <v>43941.480023148149</v>
      </c>
      <c r="C362" s="8" t="s">
        <v>255</v>
      </c>
      <c r="D362" s="9">
        <v>600</v>
      </c>
      <c r="E362" s="30" t="s">
        <v>233</v>
      </c>
      <c r="F362" s="12">
        <v>24</v>
      </c>
      <c r="G362" s="10">
        <f t="shared" si="2"/>
        <v>14400</v>
      </c>
      <c r="H362" s="8" t="s">
        <v>277</v>
      </c>
      <c r="I362">
        <f>VLOOKUP(A362,[1]WAGNER!A:H,1,0)</f>
        <v>793056</v>
      </c>
    </row>
    <row r="363" spans="1:9" x14ac:dyDescent="0.25">
      <c r="A363" s="6">
        <v>11882</v>
      </c>
      <c r="B363" s="7">
        <v>43941.487974537034</v>
      </c>
      <c r="C363" s="8" t="s">
        <v>246</v>
      </c>
      <c r="D363" s="9">
        <v>108</v>
      </c>
      <c r="E363" s="30" t="s">
        <v>233</v>
      </c>
      <c r="F363" s="12">
        <v>41</v>
      </c>
      <c r="G363" s="10">
        <f t="shared" si="2"/>
        <v>4428</v>
      </c>
      <c r="H363" s="8" t="s">
        <v>247</v>
      </c>
      <c r="I363">
        <f>VLOOKUP(A363,[1]WAGNER!A:H,1,0)</f>
        <v>11882</v>
      </c>
    </row>
    <row r="364" spans="1:9" x14ac:dyDescent="0.25">
      <c r="A364" s="6">
        <v>5399</v>
      </c>
      <c r="B364" s="7">
        <v>43941.495474537034</v>
      </c>
      <c r="C364" s="8" t="s">
        <v>232</v>
      </c>
      <c r="D364" s="9">
        <v>1800</v>
      </c>
      <c r="E364" s="30" t="s">
        <v>233</v>
      </c>
      <c r="F364" s="12">
        <v>1.2</v>
      </c>
      <c r="G364" s="10">
        <f t="shared" si="2"/>
        <v>2160</v>
      </c>
      <c r="H364" s="8" t="s">
        <v>234</v>
      </c>
      <c r="I364">
        <f>VLOOKUP(A364,[1]WAGNER!A:H,1,0)</f>
        <v>5399</v>
      </c>
    </row>
    <row r="365" spans="1:9" x14ac:dyDescent="0.25">
      <c r="A365" s="6">
        <v>3841</v>
      </c>
      <c r="B365" s="7">
        <v>43943.636400462965</v>
      </c>
      <c r="C365" s="8" t="s">
        <v>232</v>
      </c>
      <c r="D365" s="9">
        <v>3540</v>
      </c>
      <c r="E365" s="30" t="s">
        <v>233</v>
      </c>
      <c r="F365" s="12">
        <v>2.96</v>
      </c>
      <c r="G365" s="10">
        <f t="shared" si="2"/>
        <v>10478.4</v>
      </c>
      <c r="H365" s="8" t="s">
        <v>269</v>
      </c>
      <c r="I365">
        <f>VLOOKUP(A365,[1]WAGNER!A:H,1,0)</f>
        <v>3841</v>
      </c>
    </row>
    <row r="366" spans="1:9" x14ac:dyDescent="0.25">
      <c r="A366" s="6">
        <v>176594</v>
      </c>
      <c r="B366" s="7">
        <v>43945.631944444445</v>
      </c>
      <c r="C366" s="8" t="s">
        <v>239</v>
      </c>
      <c r="D366" s="9">
        <v>10</v>
      </c>
      <c r="E366" s="30" t="s">
        <v>233</v>
      </c>
      <c r="F366" s="12">
        <v>35</v>
      </c>
      <c r="G366" s="10">
        <f t="shared" si="2"/>
        <v>350</v>
      </c>
      <c r="H366" s="8" t="s">
        <v>240</v>
      </c>
      <c r="I366" t="e">
        <f>VLOOKUP(A366,[1]WAGNER!A:H,1,0)</f>
        <v>#N/A</v>
      </c>
    </row>
    <row r="367" spans="1:9" x14ac:dyDescent="0.25">
      <c r="A367" s="6">
        <v>2022</v>
      </c>
      <c r="B367" s="7">
        <v>43948.509108796294</v>
      </c>
      <c r="C367" s="8" t="s">
        <v>232</v>
      </c>
      <c r="D367" s="9">
        <v>1840</v>
      </c>
      <c r="E367" s="30" t="s">
        <v>233</v>
      </c>
      <c r="F367" s="12">
        <v>2.5</v>
      </c>
      <c r="G367" s="10">
        <f t="shared" si="2"/>
        <v>4600</v>
      </c>
      <c r="H367" s="8" t="s">
        <v>279</v>
      </c>
      <c r="I367">
        <f>VLOOKUP(A367,[1]WAGNER!A:H,1,0)</f>
        <v>2022</v>
      </c>
    </row>
    <row r="368" spans="1:9" x14ac:dyDescent="0.25">
      <c r="A368" s="6">
        <v>7164</v>
      </c>
      <c r="B368" s="7">
        <v>43948.779293981483</v>
      </c>
      <c r="C368" s="8" t="s">
        <v>275</v>
      </c>
      <c r="D368" s="9">
        <v>20000</v>
      </c>
      <c r="E368" s="30" t="s">
        <v>233</v>
      </c>
      <c r="F368" s="12">
        <v>0.6</v>
      </c>
      <c r="G368" s="10">
        <f t="shared" si="2"/>
        <v>12000</v>
      </c>
      <c r="H368" s="8" t="s">
        <v>278</v>
      </c>
      <c r="I368" t="e">
        <f>VLOOKUP(A368,[1]WAGNER!A:H,1,0)</f>
        <v>#N/A</v>
      </c>
    </row>
    <row r="369" spans="1:9" x14ac:dyDescent="0.25">
      <c r="A369" s="6">
        <v>510866</v>
      </c>
      <c r="B369" s="7">
        <v>43950.681168981479</v>
      </c>
      <c r="C369" s="8" t="s">
        <v>253</v>
      </c>
      <c r="D369" s="9">
        <v>500</v>
      </c>
      <c r="E369" s="30" t="s">
        <v>233</v>
      </c>
      <c r="F369" s="12">
        <v>180</v>
      </c>
      <c r="G369" s="10">
        <f t="shared" si="2"/>
        <v>90000</v>
      </c>
      <c r="H369" s="8" t="s">
        <v>280</v>
      </c>
      <c r="I369">
        <f>VLOOKUP(A369,[1]WAGNER!A:H,1,0)</f>
        <v>510866</v>
      </c>
    </row>
    <row r="370" spans="1:9" x14ac:dyDescent="0.25">
      <c r="A370" s="6">
        <v>12429</v>
      </c>
      <c r="B370" s="7">
        <v>43950.71130787037</v>
      </c>
      <c r="C370" s="8" t="s">
        <v>281</v>
      </c>
      <c r="D370" s="9">
        <v>80</v>
      </c>
      <c r="E370" s="30" t="s">
        <v>233</v>
      </c>
      <c r="F370" s="12">
        <v>22</v>
      </c>
      <c r="G370" s="10">
        <f t="shared" si="2"/>
        <v>1760</v>
      </c>
      <c r="H370" s="8" t="s">
        <v>282</v>
      </c>
      <c r="I370" t="e">
        <f>VLOOKUP(A370,[1]WAGNER!A:H,1,0)</f>
        <v>#N/A</v>
      </c>
    </row>
    <row r="371" spans="1:9" x14ac:dyDescent="0.25">
      <c r="A371" s="6">
        <v>413652</v>
      </c>
      <c r="B371" s="7">
        <v>43955.475682870368</v>
      </c>
      <c r="C371" s="8" t="s">
        <v>248</v>
      </c>
      <c r="D371" s="9">
        <v>400</v>
      </c>
      <c r="E371" s="30" t="s">
        <v>233</v>
      </c>
      <c r="F371" s="12">
        <v>2.64</v>
      </c>
      <c r="G371" s="10">
        <f t="shared" si="2"/>
        <v>1056</v>
      </c>
      <c r="H371" s="8" t="s">
        <v>249</v>
      </c>
      <c r="I371" t="e">
        <f>VLOOKUP(A371,[1]WAGNER!A:H,1,0)</f>
        <v>#N/A</v>
      </c>
    </row>
    <row r="372" spans="1:9" x14ac:dyDescent="0.25">
      <c r="A372" s="6">
        <v>5487</v>
      </c>
      <c r="B372" s="7">
        <v>43955.627638888887</v>
      </c>
      <c r="C372" s="8" t="s">
        <v>232</v>
      </c>
      <c r="D372" s="9">
        <v>3900</v>
      </c>
      <c r="E372" s="30" t="s">
        <v>233</v>
      </c>
      <c r="F372" s="12">
        <v>1.2</v>
      </c>
      <c r="G372" s="10">
        <f t="shared" si="2"/>
        <v>4680</v>
      </c>
      <c r="H372" s="8" t="s">
        <v>234</v>
      </c>
      <c r="I372">
        <f>VLOOKUP(A372,[1]WAGNER!A:H,1,0)</f>
        <v>5487</v>
      </c>
    </row>
    <row r="373" spans="1:9" x14ac:dyDescent="0.25">
      <c r="A373" s="6">
        <v>11970</v>
      </c>
      <c r="B373" s="7">
        <v>43955.637650462966</v>
      </c>
      <c r="C373" s="8" t="s">
        <v>246</v>
      </c>
      <c r="D373" s="9">
        <v>72</v>
      </c>
      <c r="E373" s="30" t="s">
        <v>233</v>
      </c>
      <c r="F373" s="12">
        <v>41</v>
      </c>
      <c r="G373" s="10">
        <f t="shared" si="2"/>
        <v>2952</v>
      </c>
      <c r="H373" s="8" t="s">
        <v>247</v>
      </c>
      <c r="I373" t="e">
        <f>VLOOKUP(A373,[1]WAGNER!A:H,1,0)</f>
        <v>#N/A</v>
      </c>
    </row>
    <row r="374" spans="1:9" x14ac:dyDescent="0.25">
      <c r="A374" s="6">
        <v>181146</v>
      </c>
      <c r="B374" s="7">
        <v>43956.680300925924</v>
      </c>
      <c r="C374" s="8" t="s">
        <v>275</v>
      </c>
      <c r="D374" s="9">
        <v>5000</v>
      </c>
      <c r="E374" s="30" t="s">
        <v>233</v>
      </c>
      <c r="F374" s="12">
        <v>2.2999999999999998</v>
      </c>
      <c r="G374" s="10">
        <f t="shared" si="2"/>
        <v>11500</v>
      </c>
      <c r="H374" s="8" t="s">
        <v>276</v>
      </c>
      <c r="I374" t="e">
        <f>VLOOKUP(A374,[1]WAGNER!A:H,1,0)</f>
        <v>#N/A</v>
      </c>
    </row>
    <row r="375" spans="1:9" x14ac:dyDescent="0.25">
      <c r="A375" s="6">
        <v>181146</v>
      </c>
      <c r="B375" s="7">
        <v>43956.680300925924</v>
      </c>
      <c r="C375" s="8" t="s">
        <v>275</v>
      </c>
      <c r="D375" s="9">
        <v>5000</v>
      </c>
      <c r="E375" s="30" t="s">
        <v>233</v>
      </c>
      <c r="F375" s="12">
        <v>2.2999999999999998</v>
      </c>
      <c r="G375" s="10">
        <f t="shared" si="2"/>
        <v>11500</v>
      </c>
      <c r="H375" s="8" t="s">
        <v>276</v>
      </c>
      <c r="I375" t="e">
        <f>VLOOKUP(A375,[1]WAGNER!A:H,1,0)</f>
        <v>#N/A</v>
      </c>
    </row>
    <row r="376" spans="1:9" x14ac:dyDescent="0.25">
      <c r="A376" s="6">
        <v>2604671</v>
      </c>
      <c r="B376" s="7">
        <v>43956.697118055556</v>
      </c>
      <c r="C376" s="8" t="s">
        <v>244</v>
      </c>
      <c r="D376" s="9">
        <v>40</v>
      </c>
      <c r="E376" s="30" t="s">
        <v>233</v>
      </c>
      <c r="F376" s="12">
        <v>30</v>
      </c>
      <c r="G376" s="10">
        <f t="shared" si="2"/>
        <v>1200</v>
      </c>
      <c r="H376" s="8" t="s">
        <v>245</v>
      </c>
      <c r="I376">
        <f>VLOOKUP(A376,[1]WAGNER!A:H,1,0)</f>
        <v>2604671</v>
      </c>
    </row>
    <row r="377" spans="1:9" x14ac:dyDescent="0.25">
      <c r="A377" s="6">
        <v>11986</v>
      </c>
      <c r="B377" s="7">
        <v>43958.721006944441</v>
      </c>
      <c r="C377" s="8" t="s">
        <v>246</v>
      </c>
      <c r="D377" s="9">
        <v>240</v>
      </c>
      <c r="E377" s="30" t="s">
        <v>233</v>
      </c>
      <c r="F377" s="12">
        <v>41</v>
      </c>
      <c r="G377" s="10">
        <f t="shared" si="2"/>
        <v>9840</v>
      </c>
      <c r="H377" s="8" t="s">
        <v>247</v>
      </c>
      <c r="I377" t="e">
        <f>VLOOKUP(A377,[1]WAGNER!A:H,1,0)</f>
        <v>#N/A</v>
      </c>
    </row>
    <row r="378" spans="1:9" x14ac:dyDescent="0.25">
      <c r="A378" s="6">
        <v>5522</v>
      </c>
      <c r="B378" s="7">
        <v>43959.687638888892</v>
      </c>
      <c r="C378" s="8" t="s">
        <v>232</v>
      </c>
      <c r="D378" s="9">
        <v>4400</v>
      </c>
      <c r="E378" s="30" t="s">
        <v>233</v>
      </c>
      <c r="F378" s="12">
        <v>1.2</v>
      </c>
      <c r="G378" s="10">
        <f t="shared" si="2"/>
        <v>5280</v>
      </c>
      <c r="H378" s="8" t="s">
        <v>234</v>
      </c>
      <c r="I378">
        <f>VLOOKUP(A378,[1]WAGNER!A:H,1,0)</f>
        <v>5522</v>
      </c>
    </row>
    <row r="379" spans="1:9" x14ac:dyDescent="0.25">
      <c r="A379" s="6">
        <v>4991</v>
      </c>
      <c r="B379" s="7">
        <v>43962.418749999997</v>
      </c>
      <c r="C379" s="8" t="s">
        <v>241</v>
      </c>
      <c r="D379" s="9">
        <v>120</v>
      </c>
      <c r="E379" s="30" t="s">
        <v>233</v>
      </c>
      <c r="F379" s="12">
        <v>29</v>
      </c>
      <c r="G379" s="10">
        <f t="shared" si="2"/>
        <v>3480</v>
      </c>
      <c r="H379" s="8" t="s">
        <v>258</v>
      </c>
      <c r="I379">
        <f>VLOOKUP(A379,[1]WAGNER!A:H,1,0)</f>
        <v>4991</v>
      </c>
    </row>
    <row r="380" spans="1:9" x14ac:dyDescent="0.25">
      <c r="A380" s="6">
        <v>5094</v>
      </c>
      <c r="B380" s="7">
        <v>43962.428472222222</v>
      </c>
      <c r="C380" s="8" t="s">
        <v>241</v>
      </c>
      <c r="D380" s="9">
        <v>180</v>
      </c>
      <c r="E380" s="30" t="s">
        <v>233</v>
      </c>
      <c r="F380" s="12">
        <v>29</v>
      </c>
      <c r="G380" s="10">
        <f t="shared" si="2"/>
        <v>5220</v>
      </c>
      <c r="H380" s="8" t="s">
        <v>258</v>
      </c>
      <c r="I380">
        <f>VLOOKUP(A380,[1]WAGNER!A:H,1,0)</f>
        <v>5094</v>
      </c>
    </row>
    <row r="381" spans="1:9" x14ac:dyDescent="0.25">
      <c r="A381" s="6">
        <v>5095</v>
      </c>
      <c r="B381" s="7">
        <v>43962.434027777781</v>
      </c>
      <c r="C381" s="8" t="s">
        <v>241</v>
      </c>
      <c r="D381" s="9">
        <v>170</v>
      </c>
      <c r="E381" s="30" t="s">
        <v>233</v>
      </c>
      <c r="F381" s="12">
        <v>29</v>
      </c>
      <c r="G381" s="10">
        <f t="shared" si="2"/>
        <v>4930</v>
      </c>
      <c r="H381" s="8" t="s">
        <v>258</v>
      </c>
      <c r="I381">
        <f>VLOOKUP(A381,[1]WAGNER!A:H,1,0)</f>
        <v>5095</v>
      </c>
    </row>
    <row r="382" spans="1:9" x14ac:dyDescent="0.25">
      <c r="A382" s="6">
        <v>5096</v>
      </c>
      <c r="B382" s="7">
        <v>43962.443055555559</v>
      </c>
      <c r="C382" s="8" t="s">
        <v>241</v>
      </c>
      <c r="D382" s="9">
        <v>170</v>
      </c>
      <c r="E382" s="30" t="s">
        <v>233</v>
      </c>
      <c r="F382" s="12">
        <v>29</v>
      </c>
      <c r="G382" s="10">
        <f t="shared" si="2"/>
        <v>4930</v>
      </c>
      <c r="H382" s="8" t="s">
        <v>258</v>
      </c>
      <c r="I382">
        <f>VLOOKUP(A382,[1]WAGNER!A:H,1,0)</f>
        <v>5096</v>
      </c>
    </row>
    <row r="383" spans="1:9" x14ac:dyDescent="0.25">
      <c r="A383" s="6">
        <v>5097</v>
      </c>
      <c r="B383" s="7">
        <v>43962.448611111111</v>
      </c>
      <c r="C383" s="8" t="s">
        <v>241</v>
      </c>
      <c r="D383" s="9">
        <v>170</v>
      </c>
      <c r="E383" s="30" t="s">
        <v>233</v>
      </c>
      <c r="F383" s="12">
        <v>29</v>
      </c>
      <c r="G383" s="10">
        <f t="shared" si="2"/>
        <v>4930</v>
      </c>
      <c r="H383" s="8" t="s">
        <v>258</v>
      </c>
      <c r="I383">
        <f>VLOOKUP(A383,[1]WAGNER!A:H,1,0)</f>
        <v>5097</v>
      </c>
    </row>
    <row r="384" spans="1:9" x14ac:dyDescent="0.25">
      <c r="A384" s="6">
        <v>5098</v>
      </c>
      <c r="B384" s="7">
        <v>43962.461111111108</v>
      </c>
      <c r="C384" s="8" t="s">
        <v>241</v>
      </c>
      <c r="D384" s="9">
        <v>170</v>
      </c>
      <c r="E384" s="30" t="s">
        <v>233</v>
      </c>
      <c r="F384" s="12">
        <v>29</v>
      </c>
      <c r="G384" s="10">
        <f t="shared" si="2"/>
        <v>4930</v>
      </c>
      <c r="H384" s="8" t="s">
        <v>258</v>
      </c>
      <c r="I384">
        <f>VLOOKUP(A384,[1]WAGNER!A:H,1,0)</f>
        <v>5098</v>
      </c>
    </row>
    <row r="385" spans="1:9" x14ac:dyDescent="0.25">
      <c r="A385" s="6">
        <v>5160</v>
      </c>
      <c r="B385" s="7">
        <v>43962.468055555553</v>
      </c>
      <c r="C385" s="8" t="s">
        <v>241</v>
      </c>
      <c r="D385" s="9">
        <v>60</v>
      </c>
      <c r="E385" s="30" t="s">
        <v>233</v>
      </c>
      <c r="F385" s="12">
        <v>29</v>
      </c>
      <c r="G385" s="10">
        <f t="shared" si="2"/>
        <v>1740</v>
      </c>
      <c r="H385" s="8" t="s">
        <v>258</v>
      </c>
      <c r="I385">
        <f>VLOOKUP(A385,[1]WAGNER!A:H,1,0)</f>
        <v>5160</v>
      </c>
    </row>
    <row r="386" spans="1:9" x14ac:dyDescent="0.25">
      <c r="A386" s="6">
        <v>5160</v>
      </c>
      <c r="B386" s="7">
        <v>43962.468055555553</v>
      </c>
      <c r="C386" s="8" t="s">
        <v>241</v>
      </c>
      <c r="D386" s="9">
        <v>120</v>
      </c>
      <c r="E386" s="30" t="s">
        <v>233</v>
      </c>
      <c r="F386" s="12">
        <v>29</v>
      </c>
      <c r="G386" s="10">
        <f t="shared" si="2"/>
        <v>3480</v>
      </c>
      <c r="H386" s="8" t="s">
        <v>258</v>
      </c>
      <c r="I386">
        <f>VLOOKUP(A386,[1]WAGNER!A:H,1,0)</f>
        <v>5160</v>
      </c>
    </row>
    <row r="387" spans="1:9" x14ac:dyDescent="0.25">
      <c r="A387" s="6">
        <v>5161</v>
      </c>
      <c r="B387" s="7">
        <v>43962.473611111112</v>
      </c>
      <c r="C387" s="8" t="s">
        <v>241</v>
      </c>
      <c r="D387" s="9">
        <v>170</v>
      </c>
      <c r="E387" s="30" t="s">
        <v>233</v>
      </c>
      <c r="F387" s="12">
        <v>29</v>
      </c>
      <c r="G387" s="10">
        <f t="shared" si="2"/>
        <v>4930</v>
      </c>
      <c r="H387" s="8" t="s">
        <v>258</v>
      </c>
      <c r="I387">
        <f>VLOOKUP(A387,[1]WAGNER!A:H,1,0)</f>
        <v>5161</v>
      </c>
    </row>
    <row r="388" spans="1:9" x14ac:dyDescent="0.25">
      <c r="A388" s="6">
        <v>5162</v>
      </c>
      <c r="B388" s="7">
        <v>43962.477777777778</v>
      </c>
      <c r="C388" s="8" t="s">
        <v>241</v>
      </c>
      <c r="D388" s="9">
        <v>170</v>
      </c>
      <c r="E388" s="30" t="s">
        <v>233</v>
      </c>
      <c r="F388" s="12">
        <v>29</v>
      </c>
      <c r="G388" s="10">
        <f t="shared" si="2"/>
        <v>4930</v>
      </c>
      <c r="H388" s="8" t="s">
        <v>258</v>
      </c>
      <c r="I388">
        <f>VLOOKUP(A388,[1]WAGNER!A:H,1,0)</f>
        <v>5162</v>
      </c>
    </row>
    <row r="389" spans="1:9" x14ac:dyDescent="0.25">
      <c r="A389" s="6">
        <v>5163</v>
      </c>
      <c r="B389" s="7">
        <v>43962.479861111111</v>
      </c>
      <c r="C389" s="8" t="s">
        <v>241</v>
      </c>
      <c r="D389" s="9">
        <v>170</v>
      </c>
      <c r="E389" s="30" t="s">
        <v>233</v>
      </c>
      <c r="F389" s="12">
        <v>29</v>
      </c>
      <c r="G389" s="10">
        <f t="shared" si="2"/>
        <v>4930</v>
      </c>
      <c r="H389" s="8" t="s">
        <v>258</v>
      </c>
      <c r="I389">
        <f>VLOOKUP(A389,[1]WAGNER!A:H,1,0)</f>
        <v>5163</v>
      </c>
    </row>
    <row r="390" spans="1:9" x14ac:dyDescent="0.25">
      <c r="A390" s="6">
        <v>5164</v>
      </c>
      <c r="B390" s="7">
        <v>43962.48333333333</v>
      </c>
      <c r="C390" s="8" t="s">
        <v>241</v>
      </c>
      <c r="D390" s="9">
        <v>170</v>
      </c>
      <c r="E390" s="30" t="s">
        <v>233</v>
      </c>
      <c r="F390" s="12">
        <v>29</v>
      </c>
      <c r="G390" s="10">
        <f t="shared" si="2"/>
        <v>4930</v>
      </c>
      <c r="H390" s="8" t="s">
        <v>258</v>
      </c>
      <c r="I390">
        <f>VLOOKUP(A390,[1]WAGNER!A:H,1,0)</f>
        <v>5164</v>
      </c>
    </row>
    <row r="391" spans="1:9" x14ac:dyDescent="0.25">
      <c r="A391" s="6">
        <v>4990</v>
      </c>
      <c r="B391" s="7">
        <v>43962.488888888889</v>
      </c>
      <c r="C391" s="8" t="s">
        <v>241</v>
      </c>
      <c r="D391" s="9">
        <v>130</v>
      </c>
      <c r="E391" s="30" t="s">
        <v>233</v>
      </c>
      <c r="F391" s="12">
        <v>29</v>
      </c>
      <c r="G391" s="10">
        <f t="shared" si="2"/>
        <v>3770</v>
      </c>
      <c r="H391" s="8" t="s">
        <v>258</v>
      </c>
      <c r="I391">
        <f>VLOOKUP(A391,[1]WAGNER!A:H,1,0)</f>
        <v>4990</v>
      </c>
    </row>
    <row r="392" spans="1:9" x14ac:dyDescent="0.25">
      <c r="A392" s="6">
        <v>188982</v>
      </c>
      <c r="B392" s="7">
        <v>43962.672060185185</v>
      </c>
      <c r="C392" s="8" t="s">
        <v>242</v>
      </c>
      <c r="D392" s="9">
        <v>270</v>
      </c>
      <c r="E392" s="30" t="s">
        <v>233</v>
      </c>
      <c r="F392" s="12">
        <v>33.979999999999997</v>
      </c>
      <c r="G392" s="10">
        <f t="shared" si="2"/>
        <v>9174.5999999999985</v>
      </c>
      <c r="H392" s="8" t="s">
        <v>283</v>
      </c>
      <c r="I392">
        <f>VLOOKUP(A392,[1]WAGNER!A:H,1,0)</f>
        <v>188982</v>
      </c>
    </row>
    <row r="393" spans="1:9" x14ac:dyDescent="0.25">
      <c r="A393" s="6">
        <v>188982</v>
      </c>
      <c r="B393" s="7">
        <v>43962.672060185185</v>
      </c>
      <c r="C393" s="8" t="s">
        <v>235</v>
      </c>
      <c r="D393" s="9">
        <v>1040</v>
      </c>
      <c r="E393" s="30" t="s">
        <v>233</v>
      </c>
      <c r="F393" s="12">
        <v>33.979999999999997</v>
      </c>
      <c r="G393" s="10">
        <f t="shared" si="2"/>
        <v>35339.199999999997</v>
      </c>
      <c r="H393" s="8" t="s">
        <v>283</v>
      </c>
      <c r="I393">
        <f>VLOOKUP(A393,[1]WAGNER!A:H,1,0)</f>
        <v>188982</v>
      </c>
    </row>
    <row r="394" spans="1:9" x14ac:dyDescent="0.25">
      <c r="A394" s="6">
        <v>181549</v>
      </c>
      <c r="B394" s="7">
        <v>43964.521423611113</v>
      </c>
      <c r="C394" s="8" t="s">
        <v>275</v>
      </c>
      <c r="D394" s="9">
        <v>10000</v>
      </c>
      <c r="E394" s="30" t="s">
        <v>233</v>
      </c>
      <c r="F394" s="12">
        <v>2.2999999999999998</v>
      </c>
      <c r="G394" s="10">
        <f t="shared" si="2"/>
        <v>23000</v>
      </c>
      <c r="H394" s="8" t="s">
        <v>276</v>
      </c>
      <c r="I394" t="e">
        <f>VLOOKUP(A394,[1]WAGNER!A:H,1,0)</f>
        <v>#N/A</v>
      </c>
    </row>
    <row r="395" spans="1:9" x14ac:dyDescent="0.25">
      <c r="A395" s="6">
        <v>173</v>
      </c>
      <c r="B395" s="7">
        <v>43965.697500000002</v>
      </c>
      <c r="C395" s="8" t="s">
        <v>284</v>
      </c>
      <c r="D395" s="9">
        <v>160</v>
      </c>
      <c r="E395" s="30" t="s">
        <v>233</v>
      </c>
      <c r="F395" s="12">
        <v>7.05</v>
      </c>
      <c r="G395" s="10">
        <f t="shared" si="2"/>
        <v>1128</v>
      </c>
      <c r="H395" s="8" t="s">
        <v>285</v>
      </c>
      <c r="I395">
        <f>VLOOKUP(A395,[1]WAGNER!A:H,1,0)</f>
        <v>173</v>
      </c>
    </row>
    <row r="396" spans="1:9" x14ac:dyDescent="0.25">
      <c r="A396" s="6">
        <v>2031</v>
      </c>
      <c r="B396" s="7">
        <v>43969.718449074076</v>
      </c>
      <c r="C396" s="8" t="s">
        <v>284</v>
      </c>
      <c r="D396" s="9">
        <v>3200</v>
      </c>
      <c r="E396" s="30" t="s">
        <v>233</v>
      </c>
      <c r="F396" s="12">
        <v>5</v>
      </c>
      <c r="G396" s="10">
        <f t="shared" si="2"/>
        <v>16000</v>
      </c>
      <c r="H396" s="8" t="s">
        <v>279</v>
      </c>
      <c r="I396">
        <f>VLOOKUP(A396,[1]WAGNER!A:H,1,0)</f>
        <v>2031</v>
      </c>
    </row>
    <row r="397" spans="1:9" x14ac:dyDescent="0.25">
      <c r="A397" s="6">
        <v>5738</v>
      </c>
      <c r="B397" s="7">
        <v>43971.472893518519</v>
      </c>
      <c r="C397" s="8" t="s">
        <v>232</v>
      </c>
      <c r="D397" s="9">
        <v>3000</v>
      </c>
      <c r="E397" s="30" t="s">
        <v>233</v>
      </c>
      <c r="F397" s="12">
        <v>7.9</v>
      </c>
      <c r="G397" s="10">
        <f t="shared" si="2"/>
        <v>23700</v>
      </c>
      <c r="H397" s="8" t="s">
        <v>286</v>
      </c>
      <c r="I397">
        <f>VLOOKUP(A397,[1]WAGNER!A:H,1,0)</f>
        <v>5738</v>
      </c>
    </row>
    <row r="398" spans="1:9" x14ac:dyDescent="0.25">
      <c r="A398" s="6">
        <v>108731</v>
      </c>
      <c r="B398" s="7">
        <v>43971.556585648148</v>
      </c>
      <c r="C398" s="8" t="s">
        <v>257</v>
      </c>
      <c r="D398" s="9">
        <v>150</v>
      </c>
      <c r="E398" s="30" t="s">
        <v>233</v>
      </c>
      <c r="F398" s="12">
        <v>0.67200000000000004</v>
      </c>
      <c r="G398" s="10">
        <f t="shared" si="2"/>
        <v>100.80000000000001</v>
      </c>
      <c r="H398" s="8" t="s">
        <v>287</v>
      </c>
      <c r="I398" t="e">
        <f>VLOOKUP(A398,[1]WAGNER!A:H,1,0)</f>
        <v>#N/A</v>
      </c>
    </row>
    <row r="399" spans="1:9" x14ac:dyDescent="0.25">
      <c r="A399" s="6">
        <v>181763</v>
      </c>
      <c r="B399" s="7">
        <v>43973.734027777777</v>
      </c>
      <c r="C399" s="8" t="s">
        <v>275</v>
      </c>
      <c r="D399" s="9">
        <v>5000</v>
      </c>
      <c r="E399" s="30" t="s">
        <v>233</v>
      </c>
      <c r="F399" s="12">
        <v>2.2999999999999998</v>
      </c>
      <c r="G399" s="10">
        <f t="shared" si="2"/>
        <v>11500</v>
      </c>
      <c r="H399" s="8" t="s">
        <v>276</v>
      </c>
      <c r="I399" t="e">
        <f>VLOOKUP(A399,[1]WAGNER!A:H,1,0)</f>
        <v>#N/A</v>
      </c>
    </row>
    <row r="400" spans="1:9" x14ac:dyDescent="0.25">
      <c r="A400" s="6">
        <v>3823</v>
      </c>
      <c r="B400" s="7">
        <v>43977.515787037039</v>
      </c>
      <c r="C400" s="8" t="s">
        <v>288</v>
      </c>
      <c r="D400" s="9">
        <v>900</v>
      </c>
      <c r="E400" s="30" t="s">
        <v>233</v>
      </c>
      <c r="F400" s="12">
        <v>4.3</v>
      </c>
      <c r="G400" s="10">
        <f t="shared" si="2"/>
        <v>3870</v>
      </c>
      <c r="H400" s="8" t="s">
        <v>289</v>
      </c>
      <c r="I400" t="e">
        <f>VLOOKUP(A400,[1]WAGNER!A:H,1,0)</f>
        <v>#N/A</v>
      </c>
    </row>
    <row r="401" spans="1:9" x14ac:dyDescent="0.25">
      <c r="A401" s="6">
        <v>2043</v>
      </c>
      <c r="B401" s="7">
        <v>43983.736087962963</v>
      </c>
      <c r="C401" s="8" t="s">
        <v>232</v>
      </c>
      <c r="D401" s="9">
        <v>9200</v>
      </c>
      <c r="E401" s="30" t="s">
        <v>233</v>
      </c>
      <c r="F401" s="12">
        <v>2.5</v>
      </c>
      <c r="G401" s="10">
        <f t="shared" si="2"/>
        <v>23000</v>
      </c>
      <c r="H401" s="8" t="s">
        <v>279</v>
      </c>
      <c r="I401">
        <f>VLOOKUP(A401,[1]WAGNER!A:H,1,0)</f>
        <v>2043</v>
      </c>
    </row>
    <row r="402" spans="1:9" x14ac:dyDescent="0.25">
      <c r="A402" s="6">
        <v>7547</v>
      </c>
      <c r="B402" s="7">
        <v>43984.514270833337</v>
      </c>
      <c r="C402" s="8" t="s">
        <v>275</v>
      </c>
      <c r="D402" s="9">
        <v>30000</v>
      </c>
      <c r="E402" s="30" t="s">
        <v>233</v>
      </c>
      <c r="F402" s="12">
        <v>0.6</v>
      </c>
      <c r="G402" s="10">
        <f t="shared" si="2"/>
        <v>18000</v>
      </c>
      <c r="H402" s="8" t="s">
        <v>278</v>
      </c>
      <c r="I402" t="e">
        <f>VLOOKUP(A402,[1]WAGNER!A:H,1,0)</f>
        <v>#N/A</v>
      </c>
    </row>
    <row r="403" spans="1:9" x14ac:dyDescent="0.25">
      <c r="A403" s="6">
        <v>5830</v>
      </c>
      <c r="B403" s="7">
        <v>43984.65253472222</v>
      </c>
      <c r="C403" s="8" t="s">
        <v>232</v>
      </c>
      <c r="D403" s="9">
        <v>1000</v>
      </c>
      <c r="E403" s="30" t="s">
        <v>233</v>
      </c>
      <c r="F403" s="12">
        <v>7.9</v>
      </c>
      <c r="G403" s="10">
        <f t="shared" si="2"/>
        <v>7900</v>
      </c>
      <c r="H403" s="8" t="s">
        <v>286</v>
      </c>
      <c r="I403">
        <f>VLOOKUP(A403,[1]WAGNER!A:H,1,0)</f>
        <v>5830</v>
      </c>
    </row>
    <row r="404" spans="1:9" x14ac:dyDescent="0.25">
      <c r="A404" s="6">
        <v>229849</v>
      </c>
      <c r="B404" s="7">
        <v>43984.770277777781</v>
      </c>
      <c r="C404" s="8" t="s">
        <v>237</v>
      </c>
      <c r="D404" s="9">
        <v>150</v>
      </c>
      <c r="E404" s="30" t="s">
        <v>233</v>
      </c>
      <c r="F404" s="12">
        <v>6</v>
      </c>
      <c r="G404" s="10">
        <f t="shared" si="2"/>
        <v>900</v>
      </c>
      <c r="H404" s="8" t="s">
        <v>290</v>
      </c>
      <c r="I404" t="e">
        <f>VLOOKUP(A404,[1]WAGNER!A:H,1,0)</f>
        <v>#N/A</v>
      </c>
    </row>
    <row r="405" spans="1:9" x14ac:dyDescent="0.25">
      <c r="A405" s="6">
        <v>5845</v>
      </c>
      <c r="B405" s="7">
        <v>43985.614849537036</v>
      </c>
      <c r="C405" s="8" t="s">
        <v>232</v>
      </c>
      <c r="D405" s="9">
        <v>1000</v>
      </c>
      <c r="E405" s="30" t="s">
        <v>233</v>
      </c>
      <c r="F405" s="12">
        <v>7.9</v>
      </c>
      <c r="G405" s="10">
        <f t="shared" si="2"/>
        <v>7900</v>
      </c>
      <c r="H405" s="8" t="s">
        <v>286</v>
      </c>
      <c r="I405">
        <f>VLOOKUP(A405,[1]WAGNER!A:H,1,0)</f>
        <v>5845</v>
      </c>
    </row>
    <row r="406" spans="1:9" x14ac:dyDescent="0.25">
      <c r="A406" s="6">
        <v>42273</v>
      </c>
      <c r="B406" s="7">
        <v>43985.703472222223</v>
      </c>
      <c r="C406" s="8" t="s">
        <v>232</v>
      </c>
      <c r="D406" s="9">
        <v>10000</v>
      </c>
      <c r="E406" s="30" t="s">
        <v>233</v>
      </c>
      <c r="F406" s="12">
        <v>7.9</v>
      </c>
      <c r="G406" s="10">
        <f t="shared" si="2"/>
        <v>79000</v>
      </c>
      <c r="H406" s="8" t="s">
        <v>291</v>
      </c>
      <c r="I406">
        <f>VLOOKUP(A406,[1]WAGNER!A:H,1,0)</f>
        <v>42273</v>
      </c>
    </row>
    <row r="407" spans="1:9" x14ac:dyDescent="0.25">
      <c r="A407" s="6">
        <v>182241</v>
      </c>
      <c r="B407" s="7">
        <v>43985.705868055556</v>
      </c>
      <c r="C407" s="8" t="s">
        <v>275</v>
      </c>
      <c r="D407" s="9">
        <v>5000</v>
      </c>
      <c r="E407" s="30" t="s">
        <v>233</v>
      </c>
      <c r="F407" s="12">
        <v>2.2999999999999998</v>
      </c>
      <c r="G407" s="10">
        <f t="shared" si="2"/>
        <v>11500</v>
      </c>
      <c r="H407" s="8" t="s">
        <v>276</v>
      </c>
      <c r="I407" t="e">
        <f>VLOOKUP(A407,[1]WAGNER!A:H,1,0)</f>
        <v>#N/A</v>
      </c>
    </row>
    <row r="408" spans="1:9" x14ac:dyDescent="0.25">
      <c r="A408" s="6">
        <v>2630519</v>
      </c>
      <c r="B408" s="7">
        <v>43986.750902777778</v>
      </c>
      <c r="C408" s="8" t="s">
        <v>244</v>
      </c>
      <c r="D408" s="9">
        <v>260</v>
      </c>
      <c r="E408" s="30" t="s">
        <v>233</v>
      </c>
      <c r="F408" s="12">
        <v>30</v>
      </c>
      <c r="G408" s="10">
        <f t="shared" si="2"/>
        <v>7800</v>
      </c>
      <c r="H408" s="8" t="s">
        <v>245</v>
      </c>
      <c r="I408">
        <f>VLOOKUP(A408,[1]WAGNER!A:H,1,0)</f>
        <v>2630519</v>
      </c>
    </row>
    <row r="409" spans="1:9" x14ac:dyDescent="0.25">
      <c r="A409" s="6">
        <v>5854</v>
      </c>
      <c r="B409" s="7">
        <v>43986.761689814812</v>
      </c>
      <c r="C409" s="8" t="s">
        <v>232</v>
      </c>
      <c r="D409" s="9">
        <v>1920</v>
      </c>
      <c r="E409" s="30" t="s">
        <v>233</v>
      </c>
      <c r="F409" s="12">
        <v>7.9</v>
      </c>
      <c r="G409" s="10">
        <f t="shared" si="2"/>
        <v>15168</v>
      </c>
      <c r="H409" s="8" t="s">
        <v>286</v>
      </c>
      <c r="I409">
        <f>VLOOKUP(A409,[1]WAGNER!A:H,1,0)</f>
        <v>5854</v>
      </c>
    </row>
    <row r="410" spans="1:9" x14ac:dyDescent="0.25">
      <c r="A410" s="6">
        <v>2630916</v>
      </c>
      <c r="B410" s="7">
        <v>43987.740474537037</v>
      </c>
      <c r="C410" s="8" t="s">
        <v>237</v>
      </c>
      <c r="D410" s="9">
        <v>30</v>
      </c>
      <c r="E410" s="30" t="s">
        <v>233</v>
      </c>
      <c r="F410" s="12">
        <v>3</v>
      </c>
      <c r="G410" s="10">
        <f t="shared" si="2"/>
        <v>90</v>
      </c>
      <c r="H410" s="8" t="s">
        <v>245</v>
      </c>
      <c r="I410" t="e">
        <f>VLOOKUP(A410,[1]WAGNER!A:H,1,0)</f>
        <v>#N/A</v>
      </c>
    </row>
    <row r="411" spans="1:9" x14ac:dyDescent="0.25">
      <c r="A411" s="6">
        <v>2049</v>
      </c>
      <c r="B411" s="7">
        <v>43990.479641203703</v>
      </c>
      <c r="C411" s="8" t="s">
        <v>232</v>
      </c>
      <c r="D411" s="9">
        <v>15000</v>
      </c>
      <c r="E411" s="30" t="s">
        <v>233</v>
      </c>
      <c r="F411" s="12">
        <v>2.5</v>
      </c>
      <c r="G411" s="10">
        <f t="shared" si="2"/>
        <v>37500</v>
      </c>
      <c r="H411" s="8" t="s">
        <v>279</v>
      </c>
      <c r="I411">
        <f>VLOOKUP(A411,[1]WAGNER!A:H,1,0)</f>
        <v>2049</v>
      </c>
    </row>
    <row r="412" spans="1:9" x14ac:dyDescent="0.25">
      <c r="A412" s="6">
        <v>42435</v>
      </c>
      <c r="B412" s="7">
        <v>43991.499675925923</v>
      </c>
      <c r="C412" s="8" t="s">
        <v>232</v>
      </c>
      <c r="D412" s="9">
        <v>10000</v>
      </c>
      <c r="E412" s="30" t="s">
        <v>233</v>
      </c>
      <c r="F412" s="12">
        <v>7.9</v>
      </c>
      <c r="G412" s="10">
        <f t="shared" si="2"/>
        <v>79000</v>
      </c>
      <c r="H412" s="8" t="s">
        <v>291</v>
      </c>
      <c r="I412">
        <f>VLOOKUP(A412,[1]WAGNER!A:H,1,0)</f>
        <v>42435</v>
      </c>
    </row>
    <row r="413" spans="1:9" x14ac:dyDescent="0.25">
      <c r="A413" s="6">
        <v>5897</v>
      </c>
      <c r="B413" s="7">
        <v>43994.473437499997</v>
      </c>
      <c r="C413" s="8" t="s">
        <v>232</v>
      </c>
      <c r="D413" s="9">
        <v>1080</v>
      </c>
      <c r="E413" s="30" t="s">
        <v>233</v>
      </c>
      <c r="F413" s="12">
        <v>7.9</v>
      </c>
      <c r="G413" s="10">
        <f t="shared" si="2"/>
        <v>8532</v>
      </c>
      <c r="H413" s="8" t="s">
        <v>286</v>
      </c>
      <c r="I413">
        <f>VLOOKUP(A413,[1]WAGNER!A:H,1,0)</f>
        <v>5897</v>
      </c>
    </row>
    <row r="414" spans="1:9" x14ac:dyDescent="0.25">
      <c r="A414" s="6">
        <v>3919</v>
      </c>
      <c r="B414" s="7">
        <v>43994.668726851851</v>
      </c>
      <c r="C414" s="8" t="s">
        <v>288</v>
      </c>
      <c r="D414" s="9">
        <v>1300</v>
      </c>
      <c r="E414" s="30" t="s">
        <v>233</v>
      </c>
      <c r="F414" s="12">
        <v>4.3</v>
      </c>
      <c r="G414" s="10">
        <f t="shared" si="2"/>
        <v>5590</v>
      </c>
      <c r="H414" s="8" t="s">
        <v>289</v>
      </c>
      <c r="I414" t="e">
        <f>VLOOKUP(A414,[1]WAGNER!A:H,1,0)</f>
        <v>#N/A</v>
      </c>
    </row>
    <row r="415" spans="1:9" x14ac:dyDescent="0.25">
      <c r="A415" s="6">
        <v>69262</v>
      </c>
      <c r="B415" s="7">
        <v>43999.700439814813</v>
      </c>
      <c r="C415" s="8" t="s">
        <v>270</v>
      </c>
      <c r="D415" s="9">
        <v>200</v>
      </c>
      <c r="E415" s="30" t="s">
        <v>233</v>
      </c>
      <c r="F415" s="12">
        <v>0.51500000000000001</v>
      </c>
      <c r="G415" s="10">
        <f t="shared" si="2"/>
        <v>103</v>
      </c>
      <c r="H415" s="8" t="s">
        <v>292</v>
      </c>
      <c r="I415">
        <f>VLOOKUP(A415,[1]WAGNER!A:H,1,0)</f>
        <v>69262</v>
      </c>
    </row>
    <row r="416" spans="1:9" x14ac:dyDescent="0.25">
      <c r="A416" s="6">
        <v>2645481</v>
      </c>
      <c r="B416" s="7">
        <v>44005.532592592594</v>
      </c>
      <c r="C416" s="8" t="s">
        <v>260</v>
      </c>
      <c r="D416" s="9">
        <v>55</v>
      </c>
      <c r="E416" s="30" t="s">
        <v>233</v>
      </c>
      <c r="F416" s="12">
        <v>12.5</v>
      </c>
      <c r="G416" s="10">
        <f t="shared" si="2"/>
        <v>687.5</v>
      </c>
      <c r="H416" s="8" t="s">
        <v>245</v>
      </c>
      <c r="I416">
        <f>VLOOKUP(A416,[1]WAGNER!A:H,1,0)</f>
        <v>2645481</v>
      </c>
    </row>
    <row r="417" spans="1:9" x14ac:dyDescent="0.25">
      <c r="A417" s="6">
        <v>6025</v>
      </c>
      <c r="B417" s="7">
        <v>44006.663032407407</v>
      </c>
      <c r="C417" s="8" t="s">
        <v>232</v>
      </c>
      <c r="D417" s="9">
        <v>3000</v>
      </c>
      <c r="E417" s="30" t="s">
        <v>233</v>
      </c>
      <c r="F417" s="12">
        <v>7.9</v>
      </c>
      <c r="G417" s="10">
        <f t="shared" si="2"/>
        <v>23700</v>
      </c>
      <c r="H417" s="8" t="s">
        <v>286</v>
      </c>
      <c r="I417">
        <f>VLOOKUP(A417,[1]WAGNER!A:H,1,0)</f>
        <v>6025</v>
      </c>
    </row>
    <row r="418" spans="1:9" x14ac:dyDescent="0.25">
      <c r="A418" s="6">
        <v>6060</v>
      </c>
      <c r="B418" s="7">
        <v>44013.735590277778</v>
      </c>
      <c r="C418" s="8" t="s">
        <v>232</v>
      </c>
      <c r="D418" s="9">
        <v>2000</v>
      </c>
      <c r="E418" s="30" t="s">
        <v>233</v>
      </c>
      <c r="F418" s="12">
        <v>7.9</v>
      </c>
      <c r="G418" s="10">
        <f t="shared" ref="G418:G481" si="3">D418*F418</f>
        <v>15800</v>
      </c>
      <c r="H418" s="8" t="s">
        <v>286</v>
      </c>
      <c r="I418" t="e">
        <f>VLOOKUP(A418,[1]WAGNER!A:H,1,0)</f>
        <v>#N/A</v>
      </c>
    </row>
    <row r="419" spans="1:9" x14ac:dyDescent="0.25">
      <c r="A419" s="6">
        <v>12347</v>
      </c>
      <c r="B419" s="7">
        <v>44015.786539351851</v>
      </c>
      <c r="C419" s="8" t="s">
        <v>246</v>
      </c>
      <c r="D419" s="9">
        <v>120</v>
      </c>
      <c r="E419" s="30" t="s">
        <v>233</v>
      </c>
      <c r="F419" s="12">
        <v>65.540000000000006</v>
      </c>
      <c r="G419" s="10">
        <f t="shared" si="3"/>
        <v>7864.8000000000011</v>
      </c>
      <c r="H419" s="8" t="s">
        <v>247</v>
      </c>
      <c r="I419" t="e">
        <f>VLOOKUP(A419,[1]WAGNER!A:H,1,0)</f>
        <v>#N/A</v>
      </c>
    </row>
    <row r="420" spans="1:9" x14ac:dyDescent="0.25">
      <c r="A420" s="6">
        <v>181126</v>
      </c>
      <c r="B420" s="7">
        <v>44022.733032407406</v>
      </c>
      <c r="C420" s="8" t="s">
        <v>239</v>
      </c>
      <c r="D420" s="9">
        <v>10</v>
      </c>
      <c r="E420" s="30" t="s">
        <v>233</v>
      </c>
      <c r="F420" s="12">
        <v>35</v>
      </c>
      <c r="G420" s="10">
        <f t="shared" si="3"/>
        <v>350</v>
      </c>
      <c r="H420" s="8" t="s">
        <v>240</v>
      </c>
      <c r="I420" t="e">
        <f>VLOOKUP(A420,[1]WAGNER!A:H,1,0)</f>
        <v>#N/A</v>
      </c>
    </row>
    <row r="421" spans="1:9" x14ac:dyDescent="0.25">
      <c r="A421" s="6">
        <v>2679703</v>
      </c>
      <c r="B421" s="7">
        <v>44039.455659722225</v>
      </c>
      <c r="C421" s="8" t="s">
        <v>252</v>
      </c>
      <c r="D421" s="9">
        <v>50</v>
      </c>
      <c r="E421" s="30" t="s">
        <v>233</v>
      </c>
      <c r="F421" s="12">
        <v>22.39</v>
      </c>
      <c r="G421" s="10">
        <f t="shared" si="3"/>
        <v>1119.5</v>
      </c>
      <c r="H421" s="8" t="s">
        <v>245</v>
      </c>
      <c r="I421" t="e">
        <f>VLOOKUP(A421,[1]WAGNER!A:H,1,0)</f>
        <v>#N/A</v>
      </c>
    </row>
    <row r="422" spans="1:9" x14ac:dyDescent="0.25">
      <c r="A422" s="6">
        <v>1438292</v>
      </c>
      <c r="B422" s="7">
        <v>44041.477905092594</v>
      </c>
      <c r="C422" s="8" t="s">
        <v>293</v>
      </c>
      <c r="D422" s="9">
        <v>200</v>
      </c>
      <c r="E422" s="30" t="s">
        <v>233</v>
      </c>
      <c r="F422" s="12">
        <v>5</v>
      </c>
      <c r="G422" s="10">
        <f t="shared" si="3"/>
        <v>1000</v>
      </c>
      <c r="H422" s="8" t="s">
        <v>282</v>
      </c>
      <c r="I422" t="e">
        <f>VLOOKUP(A422,[1]WAGNER!A:H,1,0)</f>
        <v>#N/A</v>
      </c>
    </row>
    <row r="423" spans="1:9" x14ac:dyDescent="0.25">
      <c r="A423" s="6">
        <v>37771</v>
      </c>
      <c r="B423" s="7">
        <v>44047.692395833335</v>
      </c>
      <c r="C423" s="8" t="s">
        <v>270</v>
      </c>
      <c r="D423" s="9">
        <v>300</v>
      </c>
      <c r="E423" s="30" t="s">
        <v>233</v>
      </c>
      <c r="F423" s="12">
        <v>0.57799999999999996</v>
      </c>
      <c r="G423" s="10">
        <f t="shared" si="3"/>
        <v>173.39999999999998</v>
      </c>
      <c r="H423" s="8" t="s">
        <v>265</v>
      </c>
      <c r="I423" t="e">
        <f>VLOOKUP(A423,[1]WAGNER!A:H,1,0)</f>
        <v>#N/A</v>
      </c>
    </row>
    <row r="424" spans="1:9" x14ac:dyDescent="0.25">
      <c r="A424" s="6">
        <v>210028</v>
      </c>
      <c r="B424" s="7">
        <v>44048.494490740741</v>
      </c>
      <c r="C424" s="8" t="s">
        <v>255</v>
      </c>
      <c r="D424" s="9">
        <v>510</v>
      </c>
      <c r="E424" s="30" t="s">
        <v>233</v>
      </c>
      <c r="F424" s="12">
        <v>3.37</v>
      </c>
      <c r="G424" s="10">
        <f t="shared" si="3"/>
        <v>1718.7</v>
      </c>
      <c r="H424" s="8" t="s">
        <v>254</v>
      </c>
      <c r="I424" t="e">
        <f>VLOOKUP(A424,[1]WAGNER!A:H,1,0)</f>
        <v>#N/A</v>
      </c>
    </row>
    <row r="425" spans="1:9" x14ac:dyDescent="0.25">
      <c r="A425" s="6">
        <v>192737</v>
      </c>
      <c r="B425" s="7">
        <v>44048.507696759261</v>
      </c>
      <c r="C425" s="8" t="s">
        <v>235</v>
      </c>
      <c r="D425" s="9">
        <v>700</v>
      </c>
      <c r="E425" s="30" t="s">
        <v>233</v>
      </c>
      <c r="F425" s="12">
        <v>38.6</v>
      </c>
      <c r="G425" s="10">
        <f t="shared" si="3"/>
        <v>27020</v>
      </c>
      <c r="H425" s="8" t="s">
        <v>283</v>
      </c>
      <c r="I425" t="e">
        <f>VLOOKUP(A425,[1]WAGNER!A:H,1,0)</f>
        <v>#N/A</v>
      </c>
    </row>
    <row r="426" spans="1:9" x14ac:dyDescent="0.25">
      <c r="A426" s="6">
        <v>12560</v>
      </c>
      <c r="B426" s="7">
        <v>44048.669409722221</v>
      </c>
      <c r="C426" s="8" t="s">
        <v>246</v>
      </c>
      <c r="D426" s="9">
        <v>120</v>
      </c>
      <c r="E426" s="30" t="s">
        <v>233</v>
      </c>
      <c r="F426" s="12">
        <v>65.540000000000006</v>
      </c>
      <c r="G426" s="10">
        <f t="shared" si="3"/>
        <v>7864.8000000000011</v>
      </c>
      <c r="H426" s="8" t="s">
        <v>247</v>
      </c>
      <c r="I426" t="e">
        <f>VLOOKUP(A426,[1]WAGNER!A:H,1,0)</f>
        <v>#N/A</v>
      </c>
    </row>
    <row r="427" spans="1:9" x14ac:dyDescent="0.25">
      <c r="A427" s="6">
        <v>1330853</v>
      </c>
      <c r="B427" s="7">
        <v>44049.621898148151</v>
      </c>
      <c r="C427" s="8" t="s">
        <v>266</v>
      </c>
      <c r="D427" s="9">
        <v>225</v>
      </c>
      <c r="E427" s="30" t="s">
        <v>233</v>
      </c>
      <c r="F427" s="12">
        <v>2.4670999999999998</v>
      </c>
      <c r="G427" s="10">
        <f t="shared" si="3"/>
        <v>555.09749999999997</v>
      </c>
      <c r="H427" s="8" t="s">
        <v>294</v>
      </c>
      <c r="I427" t="e">
        <f>VLOOKUP(A427,[1]WAGNER!A:H,1,0)</f>
        <v>#N/A</v>
      </c>
    </row>
    <row r="428" spans="1:9" x14ac:dyDescent="0.25">
      <c r="A428" s="6">
        <v>9344</v>
      </c>
      <c r="B428" s="7">
        <v>44049.730312500003</v>
      </c>
      <c r="C428" s="8" t="s">
        <v>237</v>
      </c>
      <c r="D428" s="9">
        <v>100</v>
      </c>
      <c r="E428" s="30" t="s">
        <v>233</v>
      </c>
      <c r="F428" s="12">
        <v>8.92</v>
      </c>
      <c r="G428" s="10">
        <f t="shared" si="3"/>
        <v>892</v>
      </c>
      <c r="H428" s="8" t="s">
        <v>295</v>
      </c>
      <c r="I428" t="e">
        <f>VLOOKUP(A428,[1]WAGNER!A:H,1,0)</f>
        <v>#N/A</v>
      </c>
    </row>
    <row r="429" spans="1:9" x14ac:dyDescent="0.25">
      <c r="A429" s="6">
        <v>83557</v>
      </c>
      <c r="B429" s="7">
        <v>44050.719722222224</v>
      </c>
      <c r="C429" s="8" t="s">
        <v>239</v>
      </c>
      <c r="D429" s="9">
        <v>10</v>
      </c>
      <c r="E429" s="30" t="s">
        <v>233</v>
      </c>
      <c r="F429" s="12">
        <v>36.71</v>
      </c>
      <c r="G429" s="10">
        <f t="shared" si="3"/>
        <v>367.1</v>
      </c>
      <c r="H429" s="8" t="s">
        <v>292</v>
      </c>
      <c r="I429" t="e">
        <f>VLOOKUP(A429,[1]WAGNER!A:H,1,0)</f>
        <v>#N/A</v>
      </c>
    </row>
    <row r="430" spans="1:9" x14ac:dyDescent="0.25">
      <c r="A430" s="6">
        <v>1333446</v>
      </c>
      <c r="B430" s="7">
        <v>44055.647407407407</v>
      </c>
      <c r="C430" s="8" t="s">
        <v>248</v>
      </c>
      <c r="D430" s="9">
        <v>100</v>
      </c>
      <c r="E430" s="30" t="s">
        <v>233</v>
      </c>
      <c r="F430" s="12">
        <v>20</v>
      </c>
      <c r="G430" s="10">
        <f t="shared" si="3"/>
        <v>2000</v>
      </c>
      <c r="H430" s="8" t="s">
        <v>294</v>
      </c>
      <c r="I430" t="e">
        <f>VLOOKUP(A430,[1]WAGNER!A:H,1,0)</f>
        <v>#N/A</v>
      </c>
    </row>
    <row r="431" spans="1:9" x14ac:dyDescent="0.25">
      <c r="A431" s="6">
        <v>92374</v>
      </c>
      <c r="B431" s="7">
        <v>44061.622546296298</v>
      </c>
      <c r="C431" s="8" t="s">
        <v>274</v>
      </c>
      <c r="D431" s="9">
        <v>200</v>
      </c>
      <c r="E431" s="30" t="s">
        <v>233</v>
      </c>
      <c r="F431" s="12">
        <v>1.8049999999999999</v>
      </c>
      <c r="G431" s="10">
        <f t="shared" si="3"/>
        <v>361</v>
      </c>
      <c r="H431" s="8" t="s">
        <v>296</v>
      </c>
      <c r="I431" t="e">
        <f>VLOOKUP(A431,[1]WAGNER!A:H,1,0)</f>
        <v>#N/A</v>
      </c>
    </row>
    <row r="432" spans="1:9" x14ac:dyDescent="0.25">
      <c r="A432" s="6">
        <v>1454177</v>
      </c>
      <c r="B432" s="7">
        <v>44061.630891203706</v>
      </c>
      <c r="C432" s="8" t="s">
        <v>293</v>
      </c>
      <c r="D432" s="9">
        <v>200</v>
      </c>
      <c r="E432" s="30" t="s">
        <v>233</v>
      </c>
      <c r="F432" s="12">
        <v>5</v>
      </c>
      <c r="G432" s="10">
        <f t="shared" si="3"/>
        <v>1000</v>
      </c>
      <c r="H432" s="8" t="s">
        <v>282</v>
      </c>
      <c r="I432" t="e">
        <f>VLOOKUP(A432,[1]WAGNER!A:H,1,0)</f>
        <v>#N/A</v>
      </c>
    </row>
    <row r="433" spans="1:9" x14ac:dyDescent="0.25">
      <c r="A433" s="6">
        <v>437930</v>
      </c>
      <c r="B433" s="7">
        <v>44062.420046296298</v>
      </c>
      <c r="C433" s="8" t="s">
        <v>239</v>
      </c>
      <c r="D433" s="9">
        <v>20</v>
      </c>
      <c r="E433" s="30" t="s">
        <v>233</v>
      </c>
      <c r="F433" s="12">
        <v>35</v>
      </c>
      <c r="G433" s="10">
        <f t="shared" si="3"/>
        <v>700</v>
      </c>
      <c r="H433" s="8" t="s">
        <v>249</v>
      </c>
      <c r="I433" t="e">
        <f>VLOOKUP(A433,[1]WAGNER!A:H,1,0)</f>
        <v>#N/A</v>
      </c>
    </row>
    <row r="434" spans="1:9" x14ac:dyDescent="0.25">
      <c r="A434" s="6">
        <v>26566</v>
      </c>
      <c r="B434" s="7">
        <v>44064.527291666665</v>
      </c>
      <c r="C434" s="8" t="s">
        <v>297</v>
      </c>
      <c r="D434" s="9">
        <v>500</v>
      </c>
      <c r="E434" s="30" t="s">
        <v>233</v>
      </c>
      <c r="F434" s="12">
        <v>95</v>
      </c>
      <c r="G434" s="10">
        <f t="shared" si="3"/>
        <v>47500</v>
      </c>
      <c r="H434" s="8" t="s">
        <v>298</v>
      </c>
      <c r="I434" t="e">
        <f>VLOOKUP(A434,[1]WAGNER!A:H,1,0)</f>
        <v>#N/A</v>
      </c>
    </row>
    <row r="435" spans="1:9" x14ac:dyDescent="0.25">
      <c r="A435" s="6">
        <v>421487</v>
      </c>
      <c r="B435" s="7">
        <v>43900.395821759259</v>
      </c>
      <c r="C435" s="8" t="s">
        <v>270</v>
      </c>
      <c r="D435" s="9">
        <v>100</v>
      </c>
      <c r="E435" s="30" t="s">
        <v>299</v>
      </c>
      <c r="F435" s="12">
        <v>0.48120000000000002</v>
      </c>
      <c r="G435" s="10">
        <f t="shared" si="3"/>
        <v>48.120000000000005</v>
      </c>
      <c r="H435" s="8" t="s">
        <v>259</v>
      </c>
      <c r="I435">
        <f>VLOOKUP(A435,[1]WAGNER!A:H,1,0)</f>
        <v>421487</v>
      </c>
    </row>
    <row r="436" spans="1:9" x14ac:dyDescent="0.25">
      <c r="A436" s="6">
        <v>421487</v>
      </c>
      <c r="B436" s="7">
        <v>43900.395821759259</v>
      </c>
      <c r="C436" s="8" t="s">
        <v>266</v>
      </c>
      <c r="D436" s="9">
        <v>200</v>
      </c>
      <c r="E436" s="30" t="s">
        <v>299</v>
      </c>
      <c r="F436" s="12">
        <v>2.702</v>
      </c>
      <c r="G436" s="10">
        <f t="shared" si="3"/>
        <v>540.4</v>
      </c>
      <c r="H436" s="8" t="s">
        <v>259</v>
      </c>
      <c r="I436">
        <f>VLOOKUP(A436,[1]WAGNER!A:H,1,0)</f>
        <v>421487</v>
      </c>
    </row>
    <row r="437" spans="1:9" x14ac:dyDescent="0.25">
      <c r="A437" s="6">
        <v>4688</v>
      </c>
      <c r="B437" s="7">
        <v>43900.407118055555</v>
      </c>
      <c r="C437" s="8" t="s">
        <v>232</v>
      </c>
      <c r="D437" s="9">
        <v>3000</v>
      </c>
      <c r="E437" s="30" t="s">
        <v>299</v>
      </c>
      <c r="F437" s="12">
        <v>0.98</v>
      </c>
      <c r="G437" s="10">
        <f t="shared" si="3"/>
        <v>2940</v>
      </c>
      <c r="H437" s="8" t="s">
        <v>300</v>
      </c>
      <c r="I437">
        <f>VLOOKUP(A437,[1]WAGNER!A:H,1,0)</f>
        <v>4688</v>
      </c>
    </row>
    <row r="438" spans="1:9" x14ac:dyDescent="0.25">
      <c r="A438" s="6">
        <v>52420</v>
      </c>
      <c r="B438" s="7">
        <v>43903.578587962962</v>
      </c>
      <c r="C438" s="8" t="s">
        <v>301</v>
      </c>
      <c r="D438" s="9">
        <v>60</v>
      </c>
      <c r="E438" s="30" t="s">
        <v>299</v>
      </c>
      <c r="F438" s="12">
        <v>14.2</v>
      </c>
      <c r="G438" s="10">
        <f t="shared" si="3"/>
        <v>852</v>
      </c>
      <c r="H438" s="8" t="s">
        <v>236</v>
      </c>
      <c r="I438">
        <f>VLOOKUP(A438,[1]WAGNER!A:H,1,0)</f>
        <v>52420</v>
      </c>
    </row>
    <row r="439" spans="1:9" x14ac:dyDescent="0.25">
      <c r="A439" s="6">
        <v>52420</v>
      </c>
      <c r="B439" s="7">
        <v>43903.578587962962</v>
      </c>
      <c r="C439" s="8" t="s">
        <v>302</v>
      </c>
      <c r="D439" s="9">
        <v>80</v>
      </c>
      <c r="E439" s="30" t="s">
        <v>299</v>
      </c>
      <c r="F439" s="12">
        <v>14.2</v>
      </c>
      <c r="G439" s="10">
        <f t="shared" si="3"/>
        <v>1136</v>
      </c>
      <c r="H439" s="8" t="s">
        <v>236</v>
      </c>
      <c r="I439">
        <f>VLOOKUP(A439,[1]WAGNER!A:H,1,0)</f>
        <v>52420</v>
      </c>
    </row>
    <row r="440" spans="1:9" x14ac:dyDescent="0.25">
      <c r="A440" s="6">
        <v>1326128</v>
      </c>
      <c r="B440" s="7">
        <v>43903.641238425924</v>
      </c>
      <c r="C440" s="8" t="s">
        <v>293</v>
      </c>
      <c r="D440" s="9">
        <v>220</v>
      </c>
      <c r="E440" s="30" t="s">
        <v>299</v>
      </c>
      <c r="F440" s="12">
        <v>4.9000000000000004</v>
      </c>
      <c r="G440" s="10">
        <f t="shared" si="3"/>
        <v>1078</v>
      </c>
      <c r="H440" s="8" t="s">
        <v>282</v>
      </c>
      <c r="I440">
        <f>VLOOKUP(A440,[1]WAGNER!A:H,1,0)</f>
        <v>1326128</v>
      </c>
    </row>
    <row r="441" spans="1:9" x14ac:dyDescent="0.25">
      <c r="A441" s="6">
        <v>2560870</v>
      </c>
      <c r="B441" s="7">
        <v>43906.314756944441</v>
      </c>
      <c r="C441" s="8" t="s">
        <v>303</v>
      </c>
      <c r="D441" s="9">
        <v>20</v>
      </c>
      <c r="E441" s="30" t="s">
        <v>299</v>
      </c>
      <c r="F441" s="12">
        <v>26</v>
      </c>
      <c r="G441" s="10">
        <f t="shared" si="3"/>
        <v>520</v>
      </c>
      <c r="H441" s="8" t="s">
        <v>245</v>
      </c>
      <c r="I441" t="e">
        <f>VLOOKUP(A441,[1]WAGNER!A:H,1,0)</f>
        <v>#N/A</v>
      </c>
    </row>
    <row r="442" spans="1:9" x14ac:dyDescent="0.25">
      <c r="A442" s="6">
        <v>13765</v>
      </c>
      <c r="B442" s="7">
        <v>43906.561319444445</v>
      </c>
      <c r="C442" s="8" t="s">
        <v>304</v>
      </c>
      <c r="D442" s="9">
        <v>160</v>
      </c>
      <c r="E442" s="30" t="s">
        <v>299</v>
      </c>
      <c r="F442" s="12">
        <v>7.2499999999999995E-2</v>
      </c>
      <c r="G442" s="10">
        <f t="shared" si="3"/>
        <v>11.6</v>
      </c>
      <c r="H442" s="8" t="s">
        <v>305</v>
      </c>
      <c r="I442">
        <f>VLOOKUP(A442,[1]WAGNER!A:H,1,0)</f>
        <v>13765</v>
      </c>
    </row>
    <row r="443" spans="1:9" x14ac:dyDescent="0.25">
      <c r="A443" s="6">
        <v>4697</v>
      </c>
      <c r="B443" s="7">
        <v>43908.325370370374</v>
      </c>
      <c r="C443" s="8" t="s">
        <v>232</v>
      </c>
      <c r="D443" s="9">
        <v>1200</v>
      </c>
      <c r="E443" s="30" t="s">
        <v>299</v>
      </c>
      <c r="F443" s="12">
        <v>0.98</v>
      </c>
      <c r="G443" s="10">
        <f t="shared" si="3"/>
        <v>1176</v>
      </c>
      <c r="H443" s="8" t="s">
        <v>300</v>
      </c>
      <c r="I443">
        <f>VLOOKUP(A443,[1]WAGNER!A:H,1,0)</f>
        <v>4697</v>
      </c>
    </row>
    <row r="444" spans="1:9" x14ac:dyDescent="0.25">
      <c r="A444" s="6">
        <v>5158</v>
      </c>
      <c r="B444" s="7">
        <v>43910.748888888891</v>
      </c>
      <c r="C444" s="8" t="s">
        <v>232</v>
      </c>
      <c r="D444" s="9">
        <v>1200</v>
      </c>
      <c r="E444" s="30" t="s">
        <v>299</v>
      </c>
      <c r="F444" s="12">
        <v>0.86</v>
      </c>
      <c r="G444" s="10">
        <f t="shared" si="3"/>
        <v>1032</v>
      </c>
      <c r="H444" s="8" t="s">
        <v>234</v>
      </c>
      <c r="I444">
        <f>VLOOKUP(A444,[1]WAGNER!A:H,1,0)</f>
        <v>5158</v>
      </c>
    </row>
    <row r="445" spans="1:9" x14ac:dyDescent="0.25">
      <c r="A445" s="6">
        <v>5158</v>
      </c>
      <c r="B445" s="7">
        <v>43910.748888888891</v>
      </c>
      <c r="C445" s="8" t="s">
        <v>232</v>
      </c>
      <c r="D445" s="9">
        <v>1200</v>
      </c>
      <c r="E445" s="30" t="s">
        <v>299</v>
      </c>
      <c r="F445" s="12">
        <v>0.86</v>
      </c>
      <c r="G445" s="10">
        <f t="shared" si="3"/>
        <v>1032</v>
      </c>
      <c r="H445" s="8" t="s">
        <v>234</v>
      </c>
      <c r="I445">
        <f>VLOOKUP(A445,[1]WAGNER!A:H,1,0)</f>
        <v>5158</v>
      </c>
    </row>
    <row r="446" spans="1:9" x14ac:dyDescent="0.25">
      <c r="A446" s="6">
        <v>2569042</v>
      </c>
      <c r="B446" s="7">
        <v>43914.326099537036</v>
      </c>
      <c r="C446" s="8" t="s">
        <v>266</v>
      </c>
      <c r="D446" s="9">
        <v>200</v>
      </c>
      <c r="E446" s="30" t="s">
        <v>299</v>
      </c>
      <c r="F446" s="12">
        <v>5.8</v>
      </c>
      <c r="G446" s="10">
        <f t="shared" si="3"/>
        <v>1160</v>
      </c>
      <c r="H446" s="8" t="s">
        <v>245</v>
      </c>
      <c r="I446">
        <f>VLOOKUP(A446,[1]WAGNER!A:H,1,0)</f>
        <v>2569042</v>
      </c>
    </row>
    <row r="447" spans="1:9" x14ac:dyDescent="0.25">
      <c r="A447" s="6">
        <v>16583</v>
      </c>
      <c r="B447" s="7">
        <v>43914.407500000001</v>
      </c>
      <c r="C447" s="8" t="s">
        <v>306</v>
      </c>
      <c r="D447" s="9">
        <v>100</v>
      </c>
      <c r="E447" s="30" t="s">
        <v>299</v>
      </c>
      <c r="F447" s="12">
        <v>18.3</v>
      </c>
      <c r="G447" s="10">
        <f t="shared" si="3"/>
        <v>1830</v>
      </c>
      <c r="H447" s="8" t="s">
        <v>251</v>
      </c>
      <c r="I447">
        <f>VLOOKUP(A447,[1]WAGNER!A:H,1,0)</f>
        <v>16583</v>
      </c>
    </row>
    <row r="448" spans="1:9" x14ac:dyDescent="0.25">
      <c r="A448" s="6">
        <v>16583</v>
      </c>
      <c r="B448" s="7">
        <v>43914.407500000001</v>
      </c>
      <c r="C448" s="8" t="s">
        <v>301</v>
      </c>
      <c r="D448" s="9">
        <v>300</v>
      </c>
      <c r="E448" s="30" t="s">
        <v>299</v>
      </c>
      <c r="F448" s="12">
        <v>18.3</v>
      </c>
      <c r="G448" s="10">
        <f t="shared" si="3"/>
        <v>5490</v>
      </c>
      <c r="H448" s="8" t="s">
        <v>251</v>
      </c>
      <c r="I448">
        <f>VLOOKUP(A448,[1]WAGNER!A:H,1,0)</f>
        <v>16583</v>
      </c>
    </row>
    <row r="449" spans="1:9" x14ac:dyDescent="0.25">
      <c r="A449" s="6">
        <v>16583</v>
      </c>
      <c r="B449" s="7">
        <v>43914.407500000001</v>
      </c>
      <c r="C449" s="8" t="s">
        <v>302</v>
      </c>
      <c r="D449" s="9">
        <v>400</v>
      </c>
      <c r="E449" s="30" t="s">
        <v>299</v>
      </c>
      <c r="F449" s="12">
        <v>18.3</v>
      </c>
      <c r="G449" s="10">
        <f t="shared" si="3"/>
        <v>7320</v>
      </c>
      <c r="H449" s="8" t="s">
        <v>251</v>
      </c>
      <c r="I449">
        <f>VLOOKUP(A449,[1]WAGNER!A:H,1,0)</f>
        <v>16583</v>
      </c>
    </row>
    <row r="450" spans="1:9" x14ac:dyDescent="0.25">
      <c r="A450" s="6">
        <v>33297</v>
      </c>
      <c r="B450" s="7">
        <v>43914.505173611113</v>
      </c>
      <c r="C450" s="8" t="s">
        <v>307</v>
      </c>
      <c r="D450" s="9">
        <v>300</v>
      </c>
      <c r="E450" s="30" t="s">
        <v>299</v>
      </c>
      <c r="F450" s="12">
        <v>6.72</v>
      </c>
      <c r="G450" s="10">
        <f t="shared" si="3"/>
        <v>2016</v>
      </c>
      <c r="H450" s="8" t="s">
        <v>308</v>
      </c>
      <c r="I450">
        <f>VLOOKUP(A450,[1]WAGNER!A:H,1,0)</f>
        <v>33297</v>
      </c>
    </row>
    <row r="451" spans="1:9" x14ac:dyDescent="0.25">
      <c r="A451" s="6">
        <v>2570457</v>
      </c>
      <c r="B451" s="7">
        <v>43915.318101851852</v>
      </c>
      <c r="C451" s="8" t="s">
        <v>244</v>
      </c>
      <c r="D451" s="9">
        <v>50</v>
      </c>
      <c r="E451" s="30" t="s">
        <v>299</v>
      </c>
      <c r="F451" s="12">
        <v>30</v>
      </c>
      <c r="G451" s="10">
        <f t="shared" si="3"/>
        <v>1500</v>
      </c>
      <c r="H451" s="8" t="s">
        <v>245</v>
      </c>
      <c r="I451">
        <f>VLOOKUP(A451,[1]WAGNER!A:H,1,0)</f>
        <v>2570457</v>
      </c>
    </row>
    <row r="452" spans="1:9" x14ac:dyDescent="0.25">
      <c r="A452" s="6">
        <v>1200489</v>
      </c>
      <c r="B452" s="7">
        <v>43917.402060185188</v>
      </c>
      <c r="C452" s="8" t="s">
        <v>309</v>
      </c>
      <c r="D452" s="9">
        <v>500</v>
      </c>
      <c r="E452" s="30" t="s">
        <v>299</v>
      </c>
      <c r="F452" s="12">
        <v>7.5</v>
      </c>
      <c r="G452" s="10">
        <f t="shared" si="3"/>
        <v>3750</v>
      </c>
      <c r="H452" s="8" t="s">
        <v>310</v>
      </c>
      <c r="I452">
        <f>VLOOKUP(A452,[1]WAGNER!A:H,1,0)</f>
        <v>1200489</v>
      </c>
    </row>
    <row r="453" spans="1:9" x14ac:dyDescent="0.25">
      <c r="A453" s="6">
        <v>1087101</v>
      </c>
      <c r="B453" s="7">
        <v>43917.428912037038</v>
      </c>
      <c r="C453" s="8" t="s">
        <v>270</v>
      </c>
      <c r="D453" s="9">
        <v>120</v>
      </c>
      <c r="E453" s="30" t="s">
        <v>299</v>
      </c>
      <c r="F453" s="12">
        <v>0.50829999999999997</v>
      </c>
      <c r="G453" s="10">
        <f t="shared" si="3"/>
        <v>60.995999999999995</v>
      </c>
      <c r="H453" s="8" t="s">
        <v>311</v>
      </c>
      <c r="I453">
        <f>VLOOKUP(A453,[1]WAGNER!A:H,1,0)</f>
        <v>1087101</v>
      </c>
    </row>
    <row r="454" spans="1:9" x14ac:dyDescent="0.25">
      <c r="A454" s="6">
        <v>78825</v>
      </c>
      <c r="B454" s="7">
        <v>43917.474062499998</v>
      </c>
      <c r="C454" s="8" t="s">
        <v>252</v>
      </c>
      <c r="D454" s="9">
        <v>100</v>
      </c>
      <c r="E454" s="30" t="s">
        <v>299</v>
      </c>
      <c r="F454" s="12">
        <v>21.693999999999999</v>
      </c>
      <c r="G454" s="10">
        <f t="shared" si="3"/>
        <v>2169.4</v>
      </c>
      <c r="H454" s="8" t="s">
        <v>312</v>
      </c>
      <c r="I454">
        <f>VLOOKUP(A454,[1]WAGNER!A:H,1,0)</f>
        <v>78825</v>
      </c>
    </row>
    <row r="455" spans="1:9" x14ac:dyDescent="0.25">
      <c r="A455" s="6">
        <v>145326</v>
      </c>
      <c r="B455" s="7">
        <v>43917.57708333333</v>
      </c>
      <c r="C455" s="8" t="s">
        <v>293</v>
      </c>
      <c r="D455" s="9">
        <v>155</v>
      </c>
      <c r="E455" s="30" t="s">
        <v>299</v>
      </c>
      <c r="F455" s="12">
        <v>8.0299999999999994</v>
      </c>
      <c r="G455" s="10">
        <f t="shared" si="3"/>
        <v>1244.6499999999999</v>
      </c>
      <c r="H455" s="8" t="s">
        <v>313</v>
      </c>
      <c r="I455">
        <f>VLOOKUP(A455,[1]WAGNER!A:H,1,0)</f>
        <v>145326</v>
      </c>
    </row>
    <row r="456" spans="1:9" x14ac:dyDescent="0.25">
      <c r="A456" s="6">
        <v>104722</v>
      </c>
      <c r="B456" s="7">
        <v>43917.646782407406</v>
      </c>
      <c r="C456" s="8" t="s">
        <v>239</v>
      </c>
      <c r="D456" s="9">
        <v>40</v>
      </c>
      <c r="E456" s="30" t="s">
        <v>299</v>
      </c>
      <c r="F456" s="12">
        <v>31.88</v>
      </c>
      <c r="G456" s="10">
        <f t="shared" si="3"/>
        <v>1275.2</v>
      </c>
      <c r="H456" s="8" t="s">
        <v>314</v>
      </c>
      <c r="I456">
        <f>VLOOKUP(A456,[1]WAGNER!A:H,1,0)</f>
        <v>104722</v>
      </c>
    </row>
    <row r="457" spans="1:9" x14ac:dyDescent="0.25">
      <c r="A457" s="6">
        <v>15745</v>
      </c>
      <c r="B457" s="7">
        <v>43920.312407407408</v>
      </c>
      <c r="C457" s="8" t="s">
        <v>293</v>
      </c>
      <c r="D457" s="9">
        <v>50</v>
      </c>
      <c r="E457" s="30" t="s">
        <v>299</v>
      </c>
      <c r="F457" s="12">
        <v>6.98</v>
      </c>
      <c r="G457" s="10">
        <f t="shared" si="3"/>
        <v>349</v>
      </c>
      <c r="H457" s="8" t="s">
        <v>305</v>
      </c>
      <c r="I457">
        <f>VLOOKUP(A457,[1]WAGNER!A:H,1,0)</f>
        <v>15745</v>
      </c>
    </row>
    <row r="458" spans="1:9" x14ac:dyDescent="0.25">
      <c r="A458" s="6">
        <v>5902</v>
      </c>
      <c r="B458" s="7">
        <v>43920.518379629626</v>
      </c>
      <c r="C458" s="8" t="s">
        <v>307</v>
      </c>
      <c r="D458" s="9">
        <v>300</v>
      </c>
      <c r="E458" s="30" t="s">
        <v>299</v>
      </c>
      <c r="F458" s="12">
        <v>10</v>
      </c>
      <c r="G458" s="10">
        <f t="shared" si="3"/>
        <v>3000</v>
      </c>
      <c r="H458" s="8" t="s">
        <v>268</v>
      </c>
      <c r="I458">
        <f>VLOOKUP(A458,[1]WAGNER!A:H,1,0)</f>
        <v>5902</v>
      </c>
    </row>
    <row r="459" spans="1:9" x14ac:dyDescent="0.25">
      <c r="A459" s="6">
        <v>16684</v>
      </c>
      <c r="B459" s="7">
        <v>43921.433888888889</v>
      </c>
      <c r="C459" s="8" t="s">
        <v>306</v>
      </c>
      <c r="D459" s="9">
        <v>100</v>
      </c>
      <c r="E459" s="30" t="s">
        <v>299</v>
      </c>
      <c r="F459" s="12">
        <v>26</v>
      </c>
      <c r="G459" s="10">
        <f t="shared" si="3"/>
        <v>2600</v>
      </c>
      <c r="H459" s="8" t="s">
        <v>251</v>
      </c>
      <c r="I459">
        <f>VLOOKUP(A459,[1]WAGNER!A:H,1,0)</f>
        <v>16684</v>
      </c>
    </row>
    <row r="460" spans="1:9" x14ac:dyDescent="0.25">
      <c r="A460" s="6">
        <v>16684</v>
      </c>
      <c r="B460" s="7">
        <v>43921.433888888889</v>
      </c>
      <c r="C460" s="8" t="s">
        <v>301</v>
      </c>
      <c r="D460" s="9">
        <v>400</v>
      </c>
      <c r="E460" s="30" t="s">
        <v>299</v>
      </c>
      <c r="F460" s="12">
        <v>26</v>
      </c>
      <c r="G460" s="10">
        <f t="shared" si="3"/>
        <v>10400</v>
      </c>
      <c r="H460" s="8" t="s">
        <v>251</v>
      </c>
      <c r="I460">
        <f>VLOOKUP(A460,[1]WAGNER!A:H,1,0)</f>
        <v>16684</v>
      </c>
    </row>
    <row r="461" spans="1:9" x14ac:dyDescent="0.25">
      <c r="A461" s="6">
        <v>16684</v>
      </c>
      <c r="B461" s="7">
        <v>43921.433888888889</v>
      </c>
      <c r="C461" s="8" t="s">
        <v>302</v>
      </c>
      <c r="D461" s="9">
        <v>500</v>
      </c>
      <c r="E461" s="30" t="s">
        <v>299</v>
      </c>
      <c r="F461" s="12">
        <v>26</v>
      </c>
      <c r="G461" s="10">
        <f t="shared" si="3"/>
        <v>13000</v>
      </c>
      <c r="H461" s="8" t="s">
        <v>251</v>
      </c>
      <c r="I461">
        <f>VLOOKUP(A461,[1]WAGNER!A:H,1,0)</f>
        <v>16684</v>
      </c>
    </row>
    <row r="462" spans="1:9" x14ac:dyDescent="0.25">
      <c r="A462" s="6">
        <v>3609</v>
      </c>
      <c r="B462" s="7">
        <v>43921.732395833336</v>
      </c>
      <c r="C462" s="8" t="s">
        <v>255</v>
      </c>
      <c r="D462" s="9">
        <v>300</v>
      </c>
      <c r="E462" s="30" t="s">
        <v>299</v>
      </c>
      <c r="F462" s="12">
        <v>36.9</v>
      </c>
      <c r="G462" s="10">
        <f t="shared" si="3"/>
        <v>11070</v>
      </c>
      <c r="H462" s="8" t="s">
        <v>269</v>
      </c>
      <c r="I462">
        <f>VLOOKUP(A462,[1]WAGNER!A:H,1,0)</f>
        <v>3609</v>
      </c>
    </row>
    <row r="463" spans="1:9" x14ac:dyDescent="0.25">
      <c r="A463" s="6">
        <v>175465</v>
      </c>
      <c r="B463" s="7">
        <v>43922.45517361111</v>
      </c>
      <c r="C463" s="8" t="s">
        <v>257</v>
      </c>
      <c r="D463" s="9">
        <v>300</v>
      </c>
      <c r="E463" s="30" t="s">
        <v>299</v>
      </c>
      <c r="F463" s="12">
        <v>0.7</v>
      </c>
      <c r="G463" s="10">
        <f t="shared" si="3"/>
        <v>210</v>
      </c>
      <c r="H463" s="8" t="s">
        <v>240</v>
      </c>
      <c r="I463">
        <f>VLOOKUP(A463,[1]WAGNER!A:H,1,0)</f>
        <v>175465</v>
      </c>
    </row>
    <row r="464" spans="1:9" x14ac:dyDescent="0.25">
      <c r="A464" s="6">
        <v>78992</v>
      </c>
      <c r="B464" s="7">
        <v>43923.397673611114</v>
      </c>
      <c r="C464" s="8" t="s">
        <v>266</v>
      </c>
      <c r="D464" s="9">
        <v>876</v>
      </c>
      <c r="E464" s="30" t="s">
        <v>299</v>
      </c>
      <c r="F464" s="12">
        <v>5.2175000000000002</v>
      </c>
      <c r="G464" s="10">
        <f t="shared" si="3"/>
        <v>4570.5300000000007</v>
      </c>
      <c r="H464" s="8" t="s">
        <v>312</v>
      </c>
      <c r="I464">
        <f>VLOOKUP(A464,[1]WAGNER!A:H,1,0)</f>
        <v>78992</v>
      </c>
    </row>
    <row r="465" spans="1:9" x14ac:dyDescent="0.25">
      <c r="A465" s="6">
        <v>119257</v>
      </c>
      <c r="B465" s="7">
        <v>43923.554699074077</v>
      </c>
      <c r="C465" s="8" t="s">
        <v>315</v>
      </c>
      <c r="D465" s="9">
        <v>50</v>
      </c>
      <c r="E465" s="30" t="s">
        <v>299</v>
      </c>
      <c r="F465" s="12">
        <v>26.32</v>
      </c>
      <c r="G465" s="10">
        <f t="shared" si="3"/>
        <v>1316</v>
      </c>
      <c r="H465" s="8" t="s">
        <v>316</v>
      </c>
      <c r="I465">
        <f>VLOOKUP(A465,[1]WAGNER!A:H,1,0)</f>
        <v>119257</v>
      </c>
    </row>
    <row r="466" spans="1:9" x14ac:dyDescent="0.25">
      <c r="A466" s="6">
        <v>30755</v>
      </c>
      <c r="B466" s="7">
        <v>43927.32775462963</v>
      </c>
      <c r="C466" s="8" t="s">
        <v>248</v>
      </c>
      <c r="D466" s="9">
        <v>200</v>
      </c>
      <c r="E466" s="30" t="s">
        <v>299</v>
      </c>
      <c r="F466" s="12">
        <v>2.8976000000000002</v>
      </c>
      <c r="G466" s="10">
        <f t="shared" si="3"/>
        <v>579.52</v>
      </c>
      <c r="H466" s="8" t="s">
        <v>317</v>
      </c>
      <c r="I466">
        <f>VLOOKUP(A466,[1]WAGNER!A:H,1,0)</f>
        <v>30755</v>
      </c>
    </row>
    <row r="467" spans="1:9" x14ac:dyDescent="0.25">
      <c r="A467" s="6">
        <v>177866</v>
      </c>
      <c r="B467" s="7">
        <v>43927.338113425925</v>
      </c>
      <c r="C467" s="8" t="s">
        <v>270</v>
      </c>
      <c r="D467" s="9">
        <v>100</v>
      </c>
      <c r="E467" s="30" t="s">
        <v>299</v>
      </c>
      <c r="F467" s="12">
        <v>0.49890000000000001</v>
      </c>
      <c r="G467" s="10">
        <f t="shared" si="3"/>
        <v>49.89</v>
      </c>
      <c r="H467" s="8" t="s">
        <v>318</v>
      </c>
      <c r="I467">
        <f>VLOOKUP(A467,[1]WAGNER!A:H,1,0)</f>
        <v>177866</v>
      </c>
    </row>
    <row r="468" spans="1:9" x14ac:dyDescent="0.25">
      <c r="A468" s="6">
        <v>179810</v>
      </c>
      <c r="B468" s="7">
        <v>43927.379641203705</v>
      </c>
      <c r="C468" s="8" t="s">
        <v>275</v>
      </c>
      <c r="D468" s="9">
        <v>5000</v>
      </c>
      <c r="E468" s="30" t="s">
        <v>299</v>
      </c>
      <c r="F468" s="12">
        <v>2.1</v>
      </c>
      <c r="G468" s="10">
        <f t="shared" si="3"/>
        <v>10500</v>
      </c>
      <c r="H468" s="8" t="s">
        <v>276</v>
      </c>
      <c r="I468">
        <f>VLOOKUP(A468,[1]WAGNER!A:H,1,0)</f>
        <v>179810</v>
      </c>
    </row>
    <row r="469" spans="1:9" x14ac:dyDescent="0.25">
      <c r="A469" s="6">
        <v>408485</v>
      </c>
      <c r="B469" s="7">
        <v>43928.318136574075</v>
      </c>
      <c r="C469" s="8" t="s">
        <v>248</v>
      </c>
      <c r="D469" s="9">
        <v>1500</v>
      </c>
      <c r="E469" s="30" t="s">
        <v>299</v>
      </c>
      <c r="F469" s="12">
        <v>2.64</v>
      </c>
      <c r="G469" s="10">
        <f t="shared" si="3"/>
        <v>3960</v>
      </c>
      <c r="H469" s="8" t="s">
        <v>249</v>
      </c>
      <c r="I469">
        <f>VLOOKUP(A469,[1]WAGNER!A:H,1,0)</f>
        <v>408485</v>
      </c>
    </row>
    <row r="470" spans="1:9" x14ac:dyDescent="0.25">
      <c r="A470" s="6">
        <v>5940</v>
      </c>
      <c r="B470" s="7">
        <v>43928.395624999997</v>
      </c>
      <c r="C470" s="8" t="s">
        <v>307</v>
      </c>
      <c r="D470" s="9">
        <v>630</v>
      </c>
      <c r="E470" s="30" t="s">
        <v>299</v>
      </c>
      <c r="F470" s="12">
        <v>10</v>
      </c>
      <c r="G470" s="10">
        <f t="shared" si="3"/>
        <v>6300</v>
      </c>
      <c r="H470" s="8" t="s">
        <v>268</v>
      </c>
      <c r="I470">
        <f>VLOOKUP(A470,[1]WAGNER!A:H,1,0)</f>
        <v>5940</v>
      </c>
    </row>
    <row r="471" spans="1:9" x14ac:dyDescent="0.25">
      <c r="A471" s="6">
        <v>144601</v>
      </c>
      <c r="B471" s="7">
        <v>43929.591215277775</v>
      </c>
      <c r="C471" s="8" t="s">
        <v>239</v>
      </c>
      <c r="D471" s="9">
        <v>60</v>
      </c>
      <c r="E471" s="30" t="s">
        <v>299</v>
      </c>
      <c r="F471" s="12">
        <v>40</v>
      </c>
      <c r="G471" s="10">
        <f t="shared" si="3"/>
        <v>2400</v>
      </c>
      <c r="H471" s="8" t="s">
        <v>263</v>
      </c>
      <c r="I471">
        <f>VLOOKUP(A471,[1]WAGNER!A:H,1,0)</f>
        <v>144601</v>
      </c>
    </row>
    <row r="472" spans="1:9" x14ac:dyDescent="0.25">
      <c r="A472" s="6">
        <v>73664</v>
      </c>
      <c r="B472" s="7">
        <v>43930.481898148151</v>
      </c>
      <c r="C472" s="8" t="s">
        <v>232</v>
      </c>
      <c r="D472" s="9">
        <v>3000</v>
      </c>
      <c r="E472" s="30" t="s">
        <v>299</v>
      </c>
      <c r="F472" s="12">
        <v>3.15</v>
      </c>
      <c r="G472" s="10">
        <f t="shared" si="3"/>
        <v>9450</v>
      </c>
      <c r="H472" s="8" t="s">
        <v>319</v>
      </c>
      <c r="I472">
        <f>VLOOKUP(A472,[1]WAGNER!A:H,1,0)</f>
        <v>73664</v>
      </c>
    </row>
    <row r="473" spans="1:9" x14ac:dyDescent="0.25">
      <c r="A473" s="6">
        <v>144786</v>
      </c>
      <c r="B473" s="7">
        <v>43930.583136574074</v>
      </c>
      <c r="C473" s="8" t="s">
        <v>270</v>
      </c>
      <c r="D473" s="9">
        <v>900</v>
      </c>
      <c r="E473" s="30" t="s">
        <v>299</v>
      </c>
      <c r="F473" s="12">
        <v>0.49</v>
      </c>
      <c r="G473" s="10">
        <f t="shared" si="3"/>
        <v>441</v>
      </c>
      <c r="H473" s="8" t="s">
        <v>263</v>
      </c>
      <c r="I473">
        <f>VLOOKUP(A473,[1]WAGNER!A:H,1,0)</f>
        <v>144786</v>
      </c>
    </row>
    <row r="474" spans="1:9" x14ac:dyDescent="0.25">
      <c r="A474" s="6">
        <v>5343</v>
      </c>
      <c r="B474" s="7">
        <v>43930.626122685186</v>
      </c>
      <c r="C474" s="8" t="s">
        <v>232</v>
      </c>
      <c r="D474" s="9">
        <v>2000</v>
      </c>
      <c r="E474" s="30" t="s">
        <v>299</v>
      </c>
      <c r="F474" s="12">
        <v>1.1499999999999999</v>
      </c>
      <c r="G474" s="10">
        <f t="shared" si="3"/>
        <v>2300</v>
      </c>
      <c r="H474" s="8" t="s">
        <v>234</v>
      </c>
      <c r="I474">
        <f>VLOOKUP(A474,[1]WAGNER!A:H,1,0)</f>
        <v>5343</v>
      </c>
    </row>
    <row r="475" spans="1:9" x14ac:dyDescent="0.25">
      <c r="A475" s="6">
        <v>85484</v>
      </c>
      <c r="B475" s="7">
        <v>43936.447013888886</v>
      </c>
      <c r="C475" s="8" t="s">
        <v>239</v>
      </c>
      <c r="D475" s="9">
        <v>80</v>
      </c>
      <c r="E475" s="30" t="s">
        <v>299</v>
      </c>
      <c r="F475" s="12">
        <v>40</v>
      </c>
      <c r="G475" s="10">
        <f t="shared" si="3"/>
        <v>3200</v>
      </c>
      <c r="H475" s="8" t="s">
        <v>296</v>
      </c>
      <c r="I475">
        <f>VLOOKUP(A475,[1]WAGNER!A:H,1,0)</f>
        <v>85484</v>
      </c>
    </row>
    <row r="476" spans="1:9" x14ac:dyDescent="0.25">
      <c r="A476" s="6">
        <v>182</v>
      </c>
      <c r="B476" s="7">
        <v>43938.663946759261</v>
      </c>
      <c r="C476" s="8" t="s">
        <v>320</v>
      </c>
      <c r="D476" s="9">
        <v>40</v>
      </c>
      <c r="E476" s="30" t="s">
        <v>299</v>
      </c>
      <c r="F476" s="12">
        <v>4.5</v>
      </c>
      <c r="G476" s="10">
        <f t="shared" si="3"/>
        <v>180</v>
      </c>
      <c r="H476" s="8" t="s">
        <v>321</v>
      </c>
      <c r="I476">
        <f>VLOOKUP(A476,[1]WAGNER!A:H,1,0)</f>
        <v>182</v>
      </c>
    </row>
    <row r="477" spans="1:9" x14ac:dyDescent="0.25">
      <c r="A477" s="6">
        <v>182</v>
      </c>
      <c r="B477" s="7">
        <v>43938.663946759261</v>
      </c>
      <c r="C477" s="8" t="s">
        <v>320</v>
      </c>
      <c r="D477" s="9">
        <v>60</v>
      </c>
      <c r="E477" s="30" t="s">
        <v>299</v>
      </c>
      <c r="F477" s="12">
        <v>4.5</v>
      </c>
      <c r="G477" s="10">
        <f t="shared" si="3"/>
        <v>270</v>
      </c>
      <c r="H477" s="8" t="s">
        <v>321</v>
      </c>
      <c r="I477">
        <f>VLOOKUP(A477,[1]WAGNER!A:H,1,0)</f>
        <v>182</v>
      </c>
    </row>
    <row r="478" spans="1:9" x14ac:dyDescent="0.25">
      <c r="A478" s="6">
        <v>792910</v>
      </c>
      <c r="B478" s="7">
        <v>43938.67423611111</v>
      </c>
      <c r="C478" s="8" t="s">
        <v>255</v>
      </c>
      <c r="D478" s="9">
        <v>1000</v>
      </c>
      <c r="E478" s="30" t="s">
        <v>299</v>
      </c>
      <c r="F478" s="12">
        <v>24</v>
      </c>
      <c r="G478" s="10">
        <f t="shared" si="3"/>
        <v>24000</v>
      </c>
      <c r="H478" s="8" t="s">
        <v>277</v>
      </c>
      <c r="I478">
        <f>VLOOKUP(A478,[1]WAGNER!A:H,1,0)</f>
        <v>792910</v>
      </c>
    </row>
    <row r="479" spans="1:9" x14ac:dyDescent="0.25">
      <c r="A479" s="6">
        <v>23</v>
      </c>
      <c r="B479" s="7">
        <v>43941.325891203705</v>
      </c>
      <c r="C479" s="8" t="s">
        <v>239</v>
      </c>
      <c r="D479" s="9">
        <v>50</v>
      </c>
      <c r="E479" s="30" t="s">
        <v>299</v>
      </c>
      <c r="F479" s="12">
        <v>32.520000000000003</v>
      </c>
      <c r="G479" s="10">
        <f t="shared" si="3"/>
        <v>1626.0000000000002</v>
      </c>
      <c r="H479" s="8" t="s">
        <v>282</v>
      </c>
      <c r="I479">
        <f>VLOOKUP(A479,[1]WAGNER!A:H,1,0)</f>
        <v>23</v>
      </c>
    </row>
    <row r="480" spans="1:9" x14ac:dyDescent="0.25">
      <c r="A480" s="6">
        <v>793063</v>
      </c>
      <c r="B480" s="7">
        <v>43941.415914351855</v>
      </c>
      <c r="C480" s="8" t="s">
        <v>255</v>
      </c>
      <c r="D480" s="9">
        <v>500</v>
      </c>
      <c r="E480" s="30" t="s">
        <v>299</v>
      </c>
      <c r="F480" s="12">
        <v>24</v>
      </c>
      <c r="G480" s="10">
        <f t="shared" si="3"/>
        <v>12000</v>
      </c>
      <c r="H480" s="8" t="s">
        <v>277</v>
      </c>
      <c r="I480">
        <f>VLOOKUP(A480,[1]WAGNER!A:H,1,0)</f>
        <v>793063</v>
      </c>
    </row>
    <row r="481" spans="1:9" x14ac:dyDescent="0.25">
      <c r="A481" s="6">
        <v>6921</v>
      </c>
      <c r="B481" s="7">
        <v>43941.454652777778</v>
      </c>
      <c r="C481" s="8" t="s">
        <v>275</v>
      </c>
      <c r="D481" s="9">
        <v>20000</v>
      </c>
      <c r="E481" s="30" t="s">
        <v>299</v>
      </c>
      <c r="F481" s="12">
        <v>0.6</v>
      </c>
      <c r="G481" s="10">
        <f t="shared" si="3"/>
        <v>12000</v>
      </c>
      <c r="H481" s="8" t="s">
        <v>278</v>
      </c>
      <c r="I481">
        <f>VLOOKUP(A481,[1]WAGNER!A:H,1,0)</f>
        <v>6921</v>
      </c>
    </row>
    <row r="482" spans="1:9" x14ac:dyDescent="0.25">
      <c r="A482" s="6">
        <v>111838</v>
      </c>
      <c r="B482" s="7">
        <v>43941.549895833334</v>
      </c>
      <c r="C482" s="8" t="s">
        <v>252</v>
      </c>
      <c r="D482" s="9">
        <v>100</v>
      </c>
      <c r="E482" s="30" t="s">
        <v>299</v>
      </c>
      <c r="F482" s="12">
        <v>23.2</v>
      </c>
      <c r="G482" s="10">
        <f t="shared" ref="G482:G545" si="4">D482*F482</f>
        <v>2320</v>
      </c>
      <c r="H482" s="8" t="s">
        <v>287</v>
      </c>
      <c r="I482">
        <f>VLOOKUP(A482,[1]WAGNER!A:H,1,0)</f>
        <v>111838</v>
      </c>
    </row>
    <row r="483" spans="1:9" x14ac:dyDescent="0.25">
      <c r="A483" s="6">
        <v>3840</v>
      </c>
      <c r="B483" s="7">
        <v>43943.60328703704</v>
      </c>
      <c r="C483" s="8" t="s">
        <v>232</v>
      </c>
      <c r="D483" s="9">
        <v>2800</v>
      </c>
      <c r="E483" s="30" t="s">
        <v>299</v>
      </c>
      <c r="F483" s="12">
        <v>2.96</v>
      </c>
      <c r="G483" s="10">
        <f t="shared" si="4"/>
        <v>8288</v>
      </c>
      <c r="H483" s="8" t="s">
        <v>269</v>
      </c>
      <c r="I483">
        <f>VLOOKUP(A483,[1]WAGNER!A:H,1,0)</f>
        <v>3840</v>
      </c>
    </row>
    <row r="484" spans="1:9" x14ac:dyDescent="0.25">
      <c r="A484" s="6">
        <v>5433</v>
      </c>
      <c r="B484" s="7">
        <v>43944.304189814815</v>
      </c>
      <c r="C484" s="8" t="s">
        <v>232</v>
      </c>
      <c r="D484" s="9">
        <v>2000</v>
      </c>
      <c r="E484" s="30" t="s">
        <v>299</v>
      </c>
      <c r="F484" s="12">
        <v>1.1499999999999999</v>
      </c>
      <c r="G484" s="10">
        <f t="shared" si="4"/>
        <v>2300</v>
      </c>
      <c r="H484" s="8" t="s">
        <v>234</v>
      </c>
      <c r="I484">
        <f>VLOOKUP(A484,[1]WAGNER!A:H,1,0)</f>
        <v>5433</v>
      </c>
    </row>
    <row r="485" spans="1:9" x14ac:dyDescent="0.25">
      <c r="A485" s="6">
        <v>75241</v>
      </c>
      <c r="B485" s="7">
        <v>43945.382696759261</v>
      </c>
      <c r="C485" s="8" t="s">
        <v>322</v>
      </c>
      <c r="D485" s="9">
        <v>53</v>
      </c>
      <c r="E485" s="30" t="s">
        <v>299</v>
      </c>
      <c r="F485" s="12">
        <v>13.44</v>
      </c>
      <c r="G485" s="10">
        <f t="shared" si="4"/>
        <v>712.31999999999994</v>
      </c>
      <c r="H485" s="8" t="s">
        <v>323</v>
      </c>
      <c r="I485">
        <f>VLOOKUP(A485,[1]WAGNER!A:H,1,0)</f>
        <v>75241</v>
      </c>
    </row>
    <row r="486" spans="1:9" x14ac:dyDescent="0.25">
      <c r="A486" s="6">
        <v>85877</v>
      </c>
      <c r="B486" s="7">
        <v>43945.414247685185</v>
      </c>
      <c r="C486" s="8" t="s">
        <v>324</v>
      </c>
      <c r="D486" s="9">
        <v>30</v>
      </c>
      <c r="E486" s="30" t="s">
        <v>299</v>
      </c>
      <c r="F486" s="12">
        <v>14.5</v>
      </c>
      <c r="G486" s="10">
        <f t="shared" si="4"/>
        <v>435</v>
      </c>
      <c r="H486" s="8" t="s">
        <v>296</v>
      </c>
      <c r="I486">
        <f>VLOOKUP(A486,[1]WAGNER!A:H,1,0)</f>
        <v>85877</v>
      </c>
    </row>
    <row r="487" spans="1:9" x14ac:dyDescent="0.25">
      <c r="A487" s="6">
        <v>7166</v>
      </c>
      <c r="B487" s="7">
        <v>43948.479803240742</v>
      </c>
      <c r="C487" s="8" t="s">
        <v>275</v>
      </c>
      <c r="D487" s="9">
        <v>20000</v>
      </c>
      <c r="E487" s="30" t="s">
        <v>299</v>
      </c>
      <c r="F487" s="12">
        <v>0.6</v>
      </c>
      <c r="G487" s="10">
        <f t="shared" si="4"/>
        <v>12000</v>
      </c>
      <c r="H487" s="8" t="s">
        <v>278</v>
      </c>
      <c r="I487" t="e">
        <f>VLOOKUP(A487,[1]WAGNER!A:H,1,0)</f>
        <v>#N/A</v>
      </c>
    </row>
    <row r="488" spans="1:9" x14ac:dyDescent="0.25">
      <c r="A488" s="6">
        <v>2600807</v>
      </c>
      <c r="B488" s="7">
        <v>43949.566516203704</v>
      </c>
      <c r="C488" s="8" t="s">
        <v>303</v>
      </c>
      <c r="D488" s="9">
        <v>20</v>
      </c>
      <c r="E488" s="30" t="s">
        <v>299</v>
      </c>
      <c r="F488" s="12">
        <v>25.3</v>
      </c>
      <c r="G488" s="10">
        <f t="shared" si="4"/>
        <v>506</v>
      </c>
      <c r="H488" s="8" t="s">
        <v>245</v>
      </c>
      <c r="I488">
        <f>VLOOKUP(A488,[1]WAGNER!A:H,1,0)</f>
        <v>2600807</v>
      </c>
    </row>
    <row r="489" spans="1:9" x14ac:dyDescent="0.25">
      <c r="A489" s="6">
        <v>19332</v>
      </c>
      <c r="B489" s="7">
        <v>43949.591840277775</v>
      </c>
      <c r="C489" s="8" t="s">
        <v>304</v>
      </c>
      <c r="D489" s="9">
        <v>60</v>
      </c>
      <c r="E489" s="30" t="s">
        <v>299</v>
      </c>
      <c r="F489" s="12">
        <v>8.3000000000000004E-2</v>
      </c>
      <c r="G489" s="10">
        <f t="shared" si="4"/>
        <v>4.9800000000000004</v>
      </c>
      <c r="H489" s="8" t="s">
        <v>305</v>
      </c>
      <c r="I489">
        <f>VLOOKUP(A489,[1]WAGNER!A:H,1,0)</f>
        <v>19332</v>
      </c>
    </row>
    <row r="490" spans="1:9" x14ac:dyDescent="0.25">
      <c r="A490" s="6">
        <v>19332</v>
      </c>
      <c r="B490" s="7">
        <v>43949.591840277775</v>
      </c>
      <c r="C490" s="8" t="s">
        <v>243</v>
      </c>
      <c r="D490" s="9">
        <v>15</v>
      </c>
      <c r="E490" s="30" t="s">
        <v>299</v>
      </c>
      <c r="F490" s="12">
        <v>0.89</v>
      </c>
      <c r="G490" s="10">
        <f t="shared" si="4"/>
        <v>13.35</v>
      </c>
      <c r="H490" s="8" t="s">
        <v>305</v>
      </c>
      <c r="I490">
        <f>VLOOKUP(A490,[1]WAGNER!A:H,1,0)</f>
        <v>19332</v>
      </c>
    </row>
    <row r="491" spans="1:9" x14ac:dyDescent="0.25">
      <c r="A491" s="6">
        <v>510869</v>
      </c>
      <c r="B491" s="7">
        <v>43950.586736111109</v>
      </c>
      <c r="C491" s="8" t="s">
        <v>325</v>
      </c>
      <c r="D491" s="9">
        <v>320</v>
      </c>
      <c r="E491" s="30" t="s">
        <v>299</v>
      </c>
      <c r="F491" s="12">
        <v>180</v>
      </c>
      <c r="G491" s="10">
        <f t="shared" si="4"/>
        <v>57600</v>
      </c>
      <c r="H491" s="8" t="s">
        <v>280</v>
      </c>
      <c r="I491">
        <f>VLOOKUP(A491,[1]WAGNER!A:H,1,0)</f>
        <v>510869</v>
      </c>
    </row>
    <row r="492" spans="1:9" x14ac:dyDescent="0.25">
      <c r="A492" s="6">
        <v>2602575</v>
      </c>
      <c r="B492" s="7">
        <v>43951.561111111114</v>
      </c>
      <c r="C492" s="8" t="s">
        <v>303</v>
      </c>
      <c r="D492" s="9">
        <v>20</v>
      </c>
      <c r="E492" s="30" t="s">
        <v>299</v>
      </c>
      <c r="F492" s="12">
        <v>25.3</v>
      </c>
      <c r="G492" s="10">
        <f t="shared" si="4"/>
        <v>506</v>
      </c>
      <c r="H492" s="8" t="s">
        <v>245</v>
      </c>
      <c r="I492">
        <f>VLOOKUP(A492,[1]WAGNER!A:H,1,0)</f>
        <v>2602575</v>
      </c>
    </row>
    <row r="493" spans="1:9" x14ac:dyDescent="0.25">
      <c r="A493" s="6">
        <v>5169</v>
      </c>
      <c r="B493" s="7">
        <v>43955.487511574072</v>
      </c>
      <c r="C493" s="8" t="s">
        <v>301</v>
      </c>
      <c r="D493" s="9">
        <v>140</v>
      </c>
      <c r="E493" s="30" t="s">
        <v>299</v>
      </c>
      <c r="F493" s="12">
        <v>29</v>
      </c>
      <c r="G493" s="10">
        <f t="shared" si="4"/>
        <v>4060</v>
      </c>
      <c r="H493" s="8" t="s">
        <v>258</v>
      </c>
      <c r="I493" t="e">
        <f>VLOOKUP(A493,[1]WAGNER!A:H,1,0)</f>
        <v>#N/A</v>
      </c>
    </row>
    <row r="494" spans="1:9" x14ac:dyDescent="0.25">
      <c r="A494" s="6">
        <v>5168</v>
      </c>
      <c r="B494" s="7">
        <v>43955.571238425924</v>
      </c>
      <c r="C494" s="8" t="s">
        <v>301</v>
      </c>
      <c r="D494" s="9">
        <v>40</v>
      </c>
      <c r="E494" s="30" t="s">
        <v>299</v>
      </c>
      <c r="F494" s="12">
        <v>29</v>
      </c>
      <c r="G494" s="10">
        <f t="shared" si="4"/>
        <v>1160</v>
      </c>
      <c r="H494" s="8" t="s">
        <v>258</v>
      </c>
      <c r="I494" t="e">
        <f>VLOOKUP(A494,[1]WAGNER!A:H,1,0)</f>
        <v>#N/A</v>
      </c>
    </row>
    <row r="495" spans="1:9" x14ac:dyDescent="0.25">
      <c r="A495" s="6">
        <v>5168</v>
      </c>
      <c r="B495" s="7">
        <v>43955.571238425924</v>
      </c>
      <c r="C495" s="8" t="s">
        <v>301</v>
      </c>
      <c r="D495" s="9">
        <v>110</v>
      </c>
      <c r="E495" s="30" t="s">
        <v>299</v>
      </c>
      <c r="F495" s="12">
        <v>29</v>
      </c>
      <c r="G495" s="10">
        <f t="shared" si="4"/>
        <v>3190</v>
      </c>
      <c r="H495" s="8" t="s">
        <v>258</v>
      </c>
      <c r="I495" t="e">
        <f>VLOOKUP(A495,[1]WAGNER!A:H,1,0)</f>
        <v>#N/A</v>
      </c>
    </row>
    <row r="496" spans="1:9" x14ac:dyDescent="0.25">
      <c r="A496" s="6">
        <v>5170</v>
      </c>
      <c r="B496" s="7">
        <v>43955.587939814817</v>
      </c>
      <c r="C496" s="8" t="s">
        <v>301</v>
      </c>
      <c r="D496" s="9">
        <v>140</v>
      </c>
      <c r="E496" s="30" t="s">
        <v>299</v>
      </c>
      <c r="F496" s="12">
        <v>29</v>
      </c>
      <c r="G496" s="10">
        <f t="shared" si="4"/>
        <v>4060</v>
      </c>
      <c r="H496" s="8" t="s">
        <v>258</v>
      </c>
      <c r="I496" t="e">
        <f>VLOOKUP(A496,[1]WAGNER!A:H,1,0)</f>
        <v>#N/A</v>
      </c>
    </row>
    <row r="497" spans="1:9" x14ac:dyDescent="0.25">
      <c r="A497" s="6">
        <v>188969</v>
      </c>
      <c r="B497" s="7">
        <v>43956.429583333331</v>
      </c>
      <c r="C497" s="8" t="s">
        <v>306</v>
      </c>
      <c r="D497" s="9">
        <v>100</v>
      </c>
      <c r="E497" s="30" t="s">
        <v>299</v>
      </c>
      <c r="F497" s="12">
        <v>33.979999999999997</v>
      </c>
      <c r="G497" s="10">
        <f t="shared" si="4"/>
        <v>3397.9999999999995</v>
      </c>
      <c r="H497" s="8" t="s">
        <v>283</v>
      </c>
      <c r="I497">
        <f>VLOOKUP(A497,[1]WAGNER!A:H,1,0)</f>
        <v>188969</v>
      </c>
    </row>
    <row r="498" spans="1:9" x14ac:dyDescent="0.25">
      <c r="A498" s="6">
        <v>188969</v>
      </c>
      <c r="B498" s="7">
        <v>43956.429583333331</v>
      </c>
      <c r="C498" s="8" t="s">
        <v>301</v>
      </c>
      <c r="D498" s="9">
        <v>500</v>
      </c>
      <c r="E498" s="30" t="s">
        <v>299</v>
      </c>
      <c r="F498" s="12">
        <v>33.979999999999997</v>
      </c>
      <c r="G498" s="10">
        <f t="shared" si="4"/>
        <v>16990</v>
      </c>
      <c r="H498" s="8" t="s">
        <v>283</v>
      </c>
      <c r="I498">
        <f>VLOOKUP(A498,[1]WAGNER!A:H,1,0)</f>
        <v>188969</v>
      </c>
    </row>
    <row r="499" spans="1:9" x14ac:dyDescent="0.25">
      <c r="A499" s="6">
        <v>188969</v>
      </c>
      <c r="B499" s="7">
        <v>43956.429583333331</v>
      </c>
      <c r="C499" s="8" t="s">
        <v>302</v>
      </c>
      <c r="D499" s="9">
        <v>1000</v>
      </c>
      <c r="E499" s="30" t="s">
        <v>299</v>
      </c>
      <c r="F499" s="12">
        <v>33.979999999999997</v>
      </c>
      <c r="G499" s="10">
        <f t="shared" si="4"/>
        <v>33980</v>
      </c>
      <c r="H499" s="8" t="s">
        <v>283</v>
      </c>
      <c r="I499">
        <f>VLOOKUP(A499,[1]WAGNER!A:H,1,0)</f>
        <v>188969</v>
      </c>
    </row>
    <row r="500" spans="1:9" x14ac:dyDescent="0.25">
      <c r="A500" s="6">
        <v>2023</v>
      </c>
      <c r="B500" s="7">
        <v>43958.626388888886</v>
      </c>
      <c r="C500" s="8" t="s">
        <v>232</v>
      </c>
      <c r="D500" s="9">
        <v>1840</v>
      </c>
      <c r="E500" s="30" t="s">
        <v>299</v>
      </c>
      <c r="F500" s="12">
        <v>2.5</v>
      </c>
      <c r="G500" s="10">
        <f t="shared" si="4"/>
        <v>4600</v>
      </c>
      <c r="H500" s="8" t="s">
        <v>279</v>
      </c>
      <c r="I500">
        <f>VLOOKUP(A500,[1]WAGNER!A:H,1,0)</f>
        <v>2023</v>
      </c>
    </row>
    <row r="501" spans="1:9" x14ac:dyDescent="0.25">
      <c r="A501" s="6">
        <v>20485</v>
      </c>
      <c r="B501" s="7">
        <v>43958.690266203703</v>
      </c>
      <c r="C501" s="8" t="s">
        <v>304</v>
      </c>
      <c r="D501" s="9">
        <v>200</v>
      </c>
      <c r="E501" s="30" t="s">
        <v>299</v>
      </c>
      <c r="F501" s="12">
        <v>8.9499999999999996E-2</v>
      </c>
      <c r="G501" s="10">
        <f t="shared" si="4"/>
        <v>17.899999999999999</v>
      </c>
      <c r="H501" s="8" t="s">
        <v>305</v>
      </c>
      <c r="I501">
        <f>VLOOKUP(A501,[1]WAGNER!A:H,1,0)</f>
        <v>20485</v>
      </c>
    </row>
    <row r="502" spans="1:9" x14ac:dyDescent="0.25">
      <c r="A502" s="6">
        <v>5552</v>
      </c>
      <c r="B502" s="7">
        <v>43964.696064814816</v>
      </c>
      <c r="C502" s="8" t="s">
        <v>232</v>
      </c>
      <c r="D502" s="9">
        <v>2000</v>
      </c>
      <c r="E502" s="30" t="s">
        <v>299</v>
      </c>
      <c r="F502" s="12">
        <v>1.1499999999999999</v>
      </c>
      <c r="G502" s="10">
        <f t="shared" si="4"/>
        <v>2300</v>
      </c>
      <c r="H502" s="8" t="s">
        <v>234</v>
      </c>
      <c r="I502">
        <f>VLOOKUP(A502,[1]WAGNER!A:H,1,0)</f>
        <v>5552</v>
      </c>
    </row>
    <row r="503" spans="1:9" x14ac:dyDescent="0.25">
      <c r="A503" s="6">
        <v>177958</v>
      </c>
      <c r="B503" s="7">
        <v>43967.642766203702</v>
      </c>
      <c r="C503" s="8" t="s">
        <v>239</v>
      </c>
      <c r="D503" s="9">
        <v>15</v>
      </c>
      <c r="E503" s="30" t="s">
        <v>299</v>
      </c>
      <c r="F503" s="12">
        <v>35</v>
      </c>
      <c r="G503" s="10">
        <f t="shared" si="4"/>
        <v>525</v>
      </c>
      <c r="H503" s="8" t="s">
        <v>240</v>
      </c>
      <c r="I503">
        <f>VLOOKUP(A503,[1]WAGNER!A:H,1,0)</f>
        <v>177958</v>
      </c>
    </row>
    <row r="504" spans="1:9" x14ac:dyDescent="0.25">
      <c r="A504" s="6">
        <v>21368</v>
      </c>
      <c r="B504" s="7">
        <v>43969.490937499999</v>
      </c>
      <c r="C504" s="8" t="s">
        <v>243</v>
      </c>
      <c r="D504" s="9">
        <v>10</v>
      </c>
      <c r="E504" s="30" t="s">
        <v>299</v>
      </c>
      <c r="F504" s="12">
        <v>0.9</v>
      </c>
      <c r="G504" s="10">
        <f t="shared" si="4"/>
        <v>9</v>
      </c>
      <c r="H504" s="8" t="s">
        <v>305</v>
      </c>
      <c r="I504">
        <f>VLOOKUP(A504,[1]WAGNER!A:H,1,0)</f>
        <v>21368</v>
      </c>
    </row>
    <row r="505" spans="1:9" x14ac:dyDescent="0.25">
      <c r="A505" s="6">
        <v>624</v>
      </c>
      <c r="B505" s="7">
        <v>43969.584050925929</v>
      </c>
      <c r="C505" s="8" t="s">
        <v>239</v>
      </c>
      <c r="D505" s="9">
        <v>41</v>
      </c>
      <c r="E505" s="30" t="s">
        <v>299</v>
      </c>
      <c r="F505" s="12">
        <v>32.520000000000003</v>
      </c>
      <c r="G505" s="10">
        <f t="shared" si="4"/>
        <v>1333.3200000000002</v>
      </c>
      <c r="H505" s="8" t="s">
        <v>282</v>
      </c>
      <c r="I505">
        <f>VLOOKUP(A505,[1]WAGNER!A:H,1,0)</f>
        <v>624</v>
      </c>
    </row>
    <row r="506" spans="1:9" x14ac:dyDescent="0.25">
      <c r="A506" s="6">
        <v>624</v>
      </c>
      <c r="B506" s="7">
        <v>43969.584050925929</v>
      </c>
      <c r="C506" s="8" t="s">
        <v>239</v>
      </c>
      <c r="D506" s="9">
        <v>9</v>
      </c>
      <c r="E506" s="30" t="s">
        <v>299</v>
      </c>
      <c r="F506" s="12">
        <v>32.520000000000003</v>
      </c>
      <c r="G506" s="10">
        <f t="shared" si="4"/>
        <v>292.68</v>
      </c>
      <c r="H506" s="8" t="s">
        <v>282</v>
      </c>
      <c r="I506">
        <f>VLOOKUP(A506,[1]WAGNER!A:H,1,0)</f>
        <v>624</v>
      </c>
    </row>
    <row r="507" spans="1:9" x14ac:dyDescent="0.25">
      <c r="A507" s="6">
        <v>181780</v>
      </c>
      <c r="B507" s="7">
        <v>43971.382847222223</v>
      </c>
      <c r="C507" s="8" t="s">
        <v>275</v>
      </c>
      <c r="D507" s="9">
        <v>5000</v>
      </c>
      <c r="E507" s="30" t="s">
        <v>299</v>
      </c>
      <c r="F507" s="12">
        <v>2.2999999999999998</v>
      </c>
      <c r="G507" s="10">
        <f t="shared" si="4"/>
        <v>11500</v>
      </c>
      <c r="H507" s="8" t="s">
        <v>276</v>
      </c>
      <c r="I507" t="e">
        <f>VLOOKUP(A507,[1]WAGNER!A:H,1,0)</f>
        <v>#N/A</v>
      </c>
    </row>
    <row r="508" spans="1:9" x14ac:dyDescent="0.25">
      <c r="A508" s="6">
        <v>1373003</v>
      </c>
      <c r="B508" s="7">
        <v>43973.423657407409</v>
      </c>
      <c r="C508" s="8" t="s">
        <v>293</v>
      </c>
      <c r="D508" s="9">
        <v>300</v>
      </c>
      <c r="E508" s="30" t="s">
        <v>299</v>
      </c>
      <c r="F508" s="12">
        <v>5</v>
      </c>
      <c r="G508" s="10">
        <f t="shared" si="4"/>
        <v>1500</v>
      </c>
      <c r="H508" s="8" t="s">
        <v>282</v>
      </c>
      <c r="I508">
        <f>VLOOKUP(A508,[1]WAGNER!A:H,1,0)</f>
        <v>1373003</v>
      </c>
    </row>
    <row r="509" spans="1:9" x14ac:dyDescent="0.25">
      <c r="A509" s="6">
        <v>5748</v>
      </c>
      <c r="B509" s="7">
        <v>43977.67690972222</v>
      </c>
      <c r="C509" s="8" t="s">
        <v>232</v>
      </c>
      <c r="D509" s="9">
        <v>2500</v>
      </c>
      <c r="E509" s="30" t="s">
        <v>299</v>
      </c>
      <c r="F509" s="12">
        <v>7.9</v>
      </c>
      <c r="G509" s="10">
        <f t="shared" si="4"/>
        <v>19750</v>
      </c>
      <c r="H509" s="8" t="s">
        <v>286</v>
      </c>
      <c r="I509">
        <f>VLOOKUP(A509,[1]WAGNER!A:H,1,0)</f>
        <v>5748</v>
      </c>
    </row>
    <row r="510" spans="1:9" x14ac:dyDescent="0.25">
      <c r="A510" s="6">
        <v>5761</v>
      </c>
      <c r="B510" s="7">
        <v>43978.391284722224</v>
      </c>
      <c r="C510" s="8" t="s">
        <v>232</v>
      </c>
      <c r="D510" s="9">
        <v>500</v>
      </c>
      <c r="E510" s="30" t="s">
        <v>299</v>
      </c>
      <c r="F510" s="12">
        <v>7.9</v>
      </c>
      <c r="G510" s="10">
        <f t="shared" si="4"/>
        <v>3950</v>
      </c>
      <c r="H510" s="8" t="s">
        <v>286</v>
      </c>
      <c r="I510">
        <f>VLOOKUP(A510,[1]WAGNER!A:H,1,0)</f>
        <v>5761</v>
      </c>
    </row>
    <row r="511" spans="1:9" x14ac:dyDescent="0.25">
      <c r="A511" s="6">
        <v>5777</v>
      </c>
      <c r="B511" s="7">
        <v>43978.49962962963</v>
      </c>
      <c r="C511" s="8" t="s">
        <v>232</v>
      </c>
      <c r="D511" s="9">
        <v>2000</v>
      </c>
      <c r="E511" s="30" t="s">
        <v>299</v>
      </c>
      <c r="F511" s="12">
        <v>7.9</v>
      </c>
      <c r="G511" s="10">
        <f t="shared" si="4"/>
        <v>15800</v>
      </c>
      <c r="H511" s="8" t="s">
        <v>286</v>
      </c>
      <c r="I511">
        <f>VLOOKUP(A511,[1]WAGNER!A:H,1,0)</f>
        <v>5777</v>
      </c>
    </row>
    <row r="512" spans="1:9" x14ac:dyDescent="0.25">
      <c r="A512" s="6">
        <v>1003378</v>
      </c>
      <c r="B512" s="7">
        <v>43980.446423611109</v>
      </c>
      <c r="C512" s="8" t="s">
        <v>255</v>
      </c>
      <c r="D512" s="9">
        <v>500</v>
      </c>
      <c r="E512" s="30" t="s">
        <v>299</v>
      </c>
      <c r="F512" s="12">
        <v>3.3111999999999999</v>
      </c>
      <c r="G512" s="10">
        <f t="shared" si="4"/>
        <v>1655.6</v>
      </c>
      <c r="H512" s="8" t="s">
        <v>326</v>
      </c>
      <c r="I512">
        <f>VLOOKUP(A512,[1]WAGNER!A:H,1,0)</f>
        <v>1003378</v>
      </c>
    </row>
    <row r="513" spans="1:9" x14ac:dyDescent="0.25">
      <c r="A513" s="6">
        <v>2044</v>
      </c>
      <c r="B513" s="7">
        <v>43980.458611111113</v>
      </c>
      <c r="C513" s="8" t="s">
        <v>232</v>
      </c>
      <c r="D513" s="9">
        <v>9600</v>
      </c>
      <c r="E513" s="30" t="s">
        <v>299</v>
      </c>
      <c r="F513" s="12">
        <v>2.5</v>
      </c>
      <c r="G513" s="10">
        <f t="shared" si="4"/>
        <v>24000</v>
      </c>
      <c r="H513" s="8" t="s">
        <v>279</v>
      </c>
      <c r="I513">
        <f>VLOOKUP(A513,[1]WAGNER!A:H,1,0)</f>
        <v>2044</v>
      </c>
    </row>
    <row r="514" spans="1:9" x14ac:dyDescent="0.25">
      <c r="A514" s="6">
        <v>4274</v>
      </c>
      <c r="B514" s="7">
        <v>43985.654641203706</v>
      </c>
      <c r="C514" s="8" t="s">
        <v>320</v>
      </c>
      <c r="D514" s="9">
        <v>15</v>
      </c>
      <c r="E514" s="30" t="s">
        <v>299</v>
      </c>
      <c r="F514" s="12">
        <v>12</v>
      </c>
      <c r="G514" s="10">
        <f t="shared" si="4"/>
        <v>180</v>
      </c>
      <c r="H514" s="8" t="s">
        <v>269</v>
      </c>
      <c r="I514">
        <f>VLOOKUP(A514,[1]WAGNER!A:H,1,0)</f>
        <v>4274</v>
      </c>
    </row>
    <row r="515" spans="1:9" x14ac:dyDescent="0.25">
      <c r="A515" s="6">
        <v>86403</v>
      </c>
      <c r="B515" s="7">
        <v>43985.682500000003</v>
      </c>
      <c r="C515" s="8" t="s">
        <v>237</v>
      </c>
      <c r="D515" s="9">
        <v>200</v>
      </c>
      <c r="E515" s="30" t="s">
        <v>299</v>
      </c>
      <c r="F515" s="12">
        <v>5.524</v>
      </c>
      <c r="G515" s="10">
        <f t="shared" si="4"/>
        <v>1104.8</v>
      </c>
      <c r="H515" s="8" t="s">
        <v>319</v>
      </c>
      <c r="I515" t="e">
        <f>VLOOKUP(A515,[1]WAGNER!A:H,1,0)</f>
        <v>#N/A</v>
      </c>
    </row>
    <row r="516" spans="1:9" x14ac:dyDescent="0.25">
      <c r="A516" s="6">
        <v>182242</v>
      </c>
      <c r="B516" s="7">
        <v>43986.426157407404</v>
      </c>
      <c r="C516" s="8" t="s">
        <v>275</v>
      </c>
      <c r="D516" s="9">
        <v>5000</v>
      </c>
      <c r="E516" s="30" t="s">
        <v>299</v>
      </c>
      <c r="F516" s="12">
        <v>2.2999999999999998</v>
      </c>
      <c r="G516" s="10">
        <f t="shared" si="4"/>
        <v>11500</v>
      </c>
      <c r="H516" s="8" t="s">
        <v>276</v>
      </c>
      <c r="I516" t="e">
        <f>VLOOKUP(A516,[1]WAGNER!A:H,1,0)</f>
        <v>#N/A</v>
      </c>
    </row>
    <row r="517" spans="1:9" x14ac:dyDescent="0.25">
      <c r="A517" s="6">
        <v>257579</v>
      </c>
      <c r="B517" s="7">
        <v>43986.7031712963</v>
      </c>
      <c r="C517" s="8" t="s">
        <v>252</v>
      </c>
      <c r="D517" s="9">
        <v>150</v>
      </c>
      <c r="E517" s="30" t="s">
        <v>299</v>
      </c>
      <c r="F517" s="12">
        <v>21.693999999999999</v>
      </c>
      <c r="G517" s="10">
        <f t="shared" si="4"/>
        <v>3254.1</v>
      </c>
      <c r="H517" s="8" t="s">
        <v>318</v>
      </c>
      <c r="I517">
        <f>VLOOKUP(A517,[1]WAGNER!A:H,1,0)</f>
        <v>257579</v>
      </c>
    </row>
    <row r="518" spans="1:9" x14ac:dyDescent="0.25">
      <c r="A518" s="6">
        <v>1005174</v>
      </c>
      <c r="B518" s="7">
        <v>43990.48609953704</v>
      </c>
      <c r="C518" s="8" t="s">
        <v>255</v>
      </c>
      <c r="D518" s="9">
        <v>500</v>
      </c>
      <c r="E518" s="30" t="s">
        <v>299</v>
      </c>
      <c r="F518" s="12">
        <v>3.3111999999999999</v>
      </c>
      <c r="G518" s="10">
        <f t="shared" si="4"/>
        <v>1655.6</v>
      </c>
      <c r="H518" s="8" t="s">
        <v>326</v>
      </c>
      <c r="I518">
        <f>VLOOKUP(A518,[1]WAGNER!A:H,1,0)</f>
        <v>1005174</v>
      </c>
    </row>
    <row r="519" spans="1:9" x14ac:dyDescent="0.25">
      <c r="A519" s="6">
        <v>17030</v>
      </c>
      <c r="B519" s="7">
        <v>43991.457719907405</v>
      </c>
      <c r="C519" s="8" t="s">
        <v>320</v>
      </c>
      <c r="D519" s="9">
        <v>50</v>
      </c>
      <c r="E519" s="30" t="s">
        <v>299</v>
      </c>
      <c r="F519" s="12">
        <v>11.9</v>
      </c>
      <c r="G519" s="10">
        <f t="shared" si="4"/>
        <v>595</v>
      </c>
      <c r="H519" s="8" t="s">
        <v>251</v>
      </c>
      <c r="I519">
        <f>VLOOKUP(A519,[1]WAGNER!A:H,1,0)</f>
        <v>17030</v>
      </c>
    </row>
    <row r="520" spans="1:9" x14ac:dyDescent="0.25">
      <c r="A520" s="6">
        <v>5893</v>
      </c>
      <c r="B520" s="7">
        <v>43997.34847222222</v>
      </c>
      <c r="C520" s="8" t="s">
        <v>232</v>
      </c>
      <c r="D520" s="9">
        <v>2040</v>
      </c>
      <c r="E520" s="30" t="s">
        <v>299</v>
      </c>
      <c r="F520" s="12">
        <v>7.9</v>
      </c>
      <c r="G520" s="10">
        <f t="shared" si="4"/>
        <v>16116</v>
      </c>
      <c r="H520" s="8" t="s">
        <v>286</v>
      </c>
      <c r="I520">
        <f>VLOOKUP(A520,[1]WAGNER!A:H,1,0)</f>
        <v>5893</v>
      </c>
    </row>
    <row r="521" spans="1:9" x14ac:dyDescent="0.25">
      <c r="A521" s="6">
        <v>105894</v>
      </c>
      <c r="B521" s="7">
        <v>43997.376261574071</v>
      </c>
      <c r="C521" s="8" t="s">
        <v>325</v>
      </c>
      <c r="D521" s="9">
        <v>2</v>
      </c>
      <c r="E521" s="30" t="s">
        <v>299</v>
      </c>
      <c r="F521" s="12">
        <v>120</v>
      </c>
      <c r="G521" s="10">
        <f t="shared" si="4"/>
        <v>240</v>
      </c>
      <c r="H521" s="8" t="s">
        <v>267</v>
      </c>
      <c r="I521">
        <f>VLOOKUP(A521,[1]WAGNER!A:H,1,0)</f>
        <v>105894</v>
      </c>
    </row>
    <row r="522" spans="1:9" x14ac:dyDescent="0.25">
      <c r="A522" s="6">
        <v>88872</v>
      </c>
      <c r="B522" s="7">
        <v>43997.586365740739</v>
      </c>
      <c r="C522" s="8" t="s">
        <v>243</v>
      </c>
      <c r="D522" s="9">
        <v>25</v>
      </c>
      <c r="E522" s="30" t="s">
        <v>299</v>
      </c>
      <c r="F522" s="12">
        <v>1.43</v>
      </c>
      <c r="G522" s="10">
        <f t="shared" si="4"/>
        <v>35.75</v>
      </c>
      <c r="H522" s="8" t="s">
        <v>319</v>
      </c>
      <c r="I522">
        <f>VLOOKUP(A522,[1]WAGNER!A:H,1,0)</f>
        <v>88872</v>
      </c>
    </row>
    <row r="523" spans="1:9" x14ac:dyDescent="0.25">
      <c r="A523" s="6">
        <v>270027</v>
      </c>
      <c r="B523" s="7">
        <v>43998.59138888889</v>
      </c>
      <c r="C523" s="8" t="s">
        <v>270</v>
      </c>
      <c r="D523" s="9">
        <v>300</v>
      </c>
      <c r="E523" s="30" t="s">
        <v>299</v>
      </c>
      <c r="F523" s="12">
        <v>0.47</v>
      </c>
      <c r="G523" s="10">
        <f t="shared" si="4"/>
        <v>141</v>
      </c>
      <c r="H523" s="8" t="s">
        <v>318</v>
      </c>
      <c r="I523">
        <f>VLOOKUP(A523,[1]WAGNER!A:H,1,0)</f>
        <v>270027</v>
      </c>
    </row>
    <row r="524" spans="1:9" x14ac:dyDescent="0.25">
      <c r="A524" s="6">
        <v>270027</v>
      </c>
      <c r="B524" s="7">
        <v>43998.59138888889</v>
      </c>
      <c r="C524" s="8" t="s">
        <v>252</v>
      </c>
      <c r="D524" s="9">
        <v>150</v>
      </c>
      <c r="E524" s="30" t="s">
        <v>299</v>
      </c>
      <c r="F524" s="12">
        <v>22.3948</v>
      </c>
      <c r="G524" s="10">
        <f t="shared" si="4"/>
        <v>3359.22</v>
      </c>
      <c r="H524" s="8" t="s">
        <v>318</v>
      </c>
      <c r="I524">
        <f>VLOOKUP(A524,[1]WAGNER!A:H,1,0)</f>
        <v>270027</v>
      </c>
    </row>
    <row r="525" spans="1:9" x14ac:dyDescent="0.25">
      <c r="A525" s="6">
        <v>6207</v>
      </c>
      <c r="B525" s="7">
        <v>43998.681122685186</v>
      </c>
      <c r="C525" s="8" t="s">
        <v>307</v>
      </c>
      <c r="D525" s="9">
        <v>400</v>
      </c>
      <c r="E525" s="30" t="s">
        <v>299</v>
      </c>
      <c r="F525" s="12">
        <v>7.5</v>
      </c>
      <c r="G525" s="10">
        <f t="shared" si="4"/>
        <v>3000</v>
      </c>
      <c r="H525" s="8" t="s">
        <v>268</v>
      </c>
      <c r="I525">
        <f>VLOOKUP(A525,[1]WAGNER!A:H,1,0)</f>
        <v>6207</v>
      </c>
    </row>
    <row r="526" spans="1:9" x14ac:dyDescent="0.25">
      <c r="A526" s="6">
        <v>1785</v>
      </c>
      <c r="B526" s="7">
        <v>43999.402303240742</v>
      </c>
      <c r="C526" s="8" t="s">
        <v>239</v>
      </c>
      <c r="D526" s="9">
        <v>30</v>
      </c>
      <c r="E526" s="30" t="s">
        <v>299</v>
      </c>
      <c r="F526" s="12">
        <v>32.520000000000003</v>
      </c>
      <c r="G526" s="10">
        <f t="shared" si="4"/>
        <v>975.60000000000014</v>
      </c>
      <c r="H526" s="8" t="s">
        <v>282</v>
      </c>
      <c r="I526">
        <f>VLOOKUP(A526,[1]WAGNER!A:H,1,0)</f>
        <v>1785</v>
      </c>
    </row>
    <row r="527" spans="1:9" x14ac:dyDescent="0.25">
      <c r="A527" s="6">
        <v>5923</v>
      </c>
      <c r="B527" s="7">
        <v>43999.425081018519</v>
      </c>
      <c r="C527" s="8" t="s">
        <v>232</v>
      </c>
      <c r="D527" s="9">
        <v>2960</v>
      </c>
      <c r="E527" s="30" t="s">
        <v>299</v>
      </c>
      <c r="F527" s="12">
        <v>7.9</v>
      </c>
      <c r="G527" s="10">
        <f t="shared" si="4"/>
        <v>23384</v>
      </c>
      <c r="H527" s="8" t="s">
        <v>286</v>
      </c>
      <c r="I527">
        <f>VLOOKUP(A527,[1]WAGNER!A:H,1,0)</f>
        <v>5923</v>
      </c>
    </row>
    <row r="528" spans="1:9" x14ac:dyDescent="0.25">
      <c r="A528" s="6">
        <v>2050</v>
      </c>
      <c r="B528" s="7">
        <v>44000.65053240741</v>
      </c>
      <c r="C528" s="8" t="s">
        <v>232</v>
      </c>
      <c r="D528" s="9">
        <v>4840</v>
      </c>
      <c r="E528" s="30" t="s">
        <v>299</v>
      </c>
      <c r="F528" s="12">
        <v>2.5</v>
      </c>
      <c r="G528" s="10">
        <f t="shared" si="4"/>
        <v>12100</v>
      </c>
      <c r="H528" s="8" t="s">
        <v>279</v>
      </c>
      <c r="I528">
        <f>VLOOKUP(A528,[1]WAGNER!A:H,1,0)</f>
        <v>2050</v>
      </c>
    </row>
    <row r="529" spans="1:9" x14ac:dyDescent="0.25">
      <c r="A529" s="6">
        <v>2056</v>
      </c>
      <c r="B529" s="7">
        <v>44000.657175925924</v>
      </c>
      <c r="C529" s="8" t="s">
        <v>232</v>
      </c>
      <c r="D529" s="9">
        <v>160</v>
      </c>
      <c r="E529" s="30" t="s">
        <v>299</v>
      </c>
      <c r="F529" s="12">
        <v>2.5</v>
      </c>
      <c r="G529" s="10">
        <f t="shared" si="4"/>
        <v>400</v>
      </c>
      <c r="H529" s="8" t="s">
        <v>279</v>
      </c>
      <c r="I529">
        <f>VLOOKUP(A529,[1]WAGNER!A:H,1,0)</f>
        <v>2056</v>
      </c>
    </row>
    <row r="530" spans="1:9" x14ac:dyDescent="0.25">
      <c r="A530" s="6">
        <v>366</v>
      </c>
      <c r="B530" s="7">
        <v>44011.564456018517</v>
      </c>
      <c r="C530" s="8" t="s">
        <v>320</v>
      </c>
      <c r="D530" s="9">
        <v>60</v>
      </c>
      <c r="E530" s="30" t="s">
        <v>299</v>
      </c>
      <c r="F530" s="12">
        <v>11.9</v>
      </c>
      <c r="G530" s="10">
        <f t="shared" si="4"/>
        <v>714</v>
      </c>
      <c r="H530" s="8" t="s">
        <v>308</v>
      </c>
      <c r="I530" t="e">
        <f>VLOOKUP(A530,[1]WAGNER!A:H,1,0)</f>
        <v>#N/A</v>
      </c>
    </row>
    <row r="531" spans="1:9" x14ac:dyDescent="0.25">
      <c r="A531" s="6">
        <v>4028</v>
      </c>
      <c r="B531" s="7">
        <v>44012.694930555554</v>
      </c>
      <c r="C531" s="8" t="s">
        <v>307</v>
      </c>
      <c r="D531" s="9">
        <v>1000</v>
      </c>
      <c r="E531" s="30" t="s">
        <v>299</v>
      </c>
      <c r="F531" s="12">
        <v>10.5</v>
      </c>
      <c r="G531" s="10">
        <f t="shared" si="4"/>
        <v>10500</v>
      </c>
      <c r="H531" s="8" t="s">
        <v>327</v>
      </c>
      <c r="I531" t="e">
        <f>VLOOKUP(A531,[1]WAGNER!A:H,1,0)</f>
        <v>#N/A</v>
      </c>
    </row>
    <row r="532" spans="1:9" x14ac:dyDescent="0.25">
      <c r="A532" s="6">
        <v>53844</v>
      </c>
      <c r="B532" s="7">
        <v>44015.651203703703</v>
      </c>
      <c r="C532" s="8" t="s">
        <v>306</v>
      </c>
      <c r="D532" s="9">
        <v>120</v>
      </c>
      <c r="E532" s="30" t="s">
        <v>299</v>
      </c>
      <c r="F532" s="12">
        <v>34</v>
      </c>
      <c r="G532" s="10">
        <f t="shared" si="4"/>
        <v>4080</v>
      </c>
      <c r="H532" s="8" t="s">
        <v>236</v>
      </c>
      <c r="I532" t="e">
        <f>VLOOKUP(A532,[1]WAGNER!A:H,1,0)</f>
        <v>#N/A</v>
      </c>
    </row>
    <row r="533" spans="1:9" x14ac:dyDescent="0.25">
      <c r="A533" s="6">
        <v>53844</v>
      </c>
      <c r="B533" s="7">
        <v>44015.651203703703</v>
      </c>
      <c r="C533" s="8" t="s">
        <v>301</v>
      </c>
      <c r="D533" s="9">
        <v>200</v>
      </c>
      <c r="E533" s="30" t="s">
        <v>299</v>
      </c>
      <c r="F533" s="12">
        <v>34</v>
      </c>
      <c r="G533" s="10">
        <f t="shared" si="4"/>
        <v>6800</v>
      </c>
      <c r="H533" s="8" t="s">
        <v>236</v>
      </c>
      <c r="I533" t="e">
        <f>VLOOKUP(A533,[1]WAGNER!A:H,1,0)</f>
        <v>#N/A</v>
      </c>
    </row>
    <row r="534" spans="1:9" x14ac:dyDescent="0.25">
      <c r="A534" s="6">
        <v>53844</v>
      </c>
      <c r="B534" s="7">
        <v>44015.651203703703</v>
      </c>
      <c r="C534" s="8" t="s">
        <v>302</v>
      </c>
      <c r="D534" s="9">
        <v>400</v>
      </c>
      <c r="E534" s="30" t="s">
        <v>299</v>
      </c>
      <c r="F534" s="12">
        <v>34</v>
      </c>
      <c r="G534" s="10">
        <f t="shared" si="4"/>
        <v>13600</v>
      </c>
      <c r="H534" s="8" t="s">
        <v>236</v>
      </c>
      <c r="I534" t="e">
        <f>VLOOKUP(A534,[1]WAGNER!A:H,1,0)</f>
        <v>#N/A</v>
      </c>
    </row>
    <row r="535" spans="1:9" x14ac:dyDescent="0.25">
      <c r="A535" s="6">
        <v>1232419</v>
      </c>
      <c r="B535" s="7">
        <v>44018.485532407409</v>
      </c>
      <c r="C535" s="8" t="s">
        <v>309</v>
      </c>
      <c r="D535" s="9">
        <v>150</v>
      </c>
      <c r="E535" s="30" t="s">
        <v>299</v>
      </c>
      <c r="F535" s="12">
        <v>10</v>
      </c>
      <c r="G535" s="10">
        <f t="shared" si="4"/>
        <v>1500</v>
      </c>
      <c r="H535" s="8" t="s">
        <v>310</v>
      </c>
      <c r="I535" t="e">
        <f>VLOOKUP(A535,[1]WAGNER!A:H,1,0)</f>
        <v>#N/A</v>
      </c>
    </row>
    <row r="536" spans="1:9" x14ac:dyDescent="0.25">
      <c r="A536" s="6">
        <v>449</v>
      </c>
      <c r="B536" s="7">
        <v>44019.424201388887</v>
      </c>
      <c r="C536" s="8" t="s">
        <v>320</v>
      </c>
      <c r="D536" s="9">
        <v>80</v>
      </c>
      <c r="E536" s="30" t="s">
        <v>299</v>
      </c>
      <c r="F536" s="12">
        <v>11.9</v>
      </c>
      <c r="G536" s="10">
        <f t="shared" si="4"/>
        <v>952</v>
      </c>
      <c r="H536" s="8" t="s">
        <v>308</v>
      </c>
      <c r="I536" t="e">
        <f>VLOOKUP(A536,[1]WAGNER!A:H,1,0)</f>
        <v>#N/A</v>
      </c>
    </row>
    <row r="537" spans="1:9" x14ac:dyDescent="0.25">
      <c r="A537" s="6">
        <v>2605</v>
      </c>
      <c r="B537" s="7">
        <v>44019.597094907411</v>
      </c>
      <c r="C537" s="8" t="s">
        <v>239</v>
      </c>
      <c r="D537" s="9">
        <v>30</v>
      </c>
      <c r="E537" s="30" t="s">
        <v>299</v>
      </c>
      <c r="F537" s="12">
        <v>32.520000000000003</v>
      </c>
      <c r="G537" s="10">
        <f t="shared" si="4"/>
        <v>975.60000000000014</v>
      </c>
      <c r="H537" s="8" t="s">
        <v>282</v>
      </c>
      <c r="I537" t="e">
        <f>VLOOKUP(A537,[1]WAGNER!A:H,1,0)</f>
        <v>#N/A</v>
      </c>
    </row>
    <row r="538" spans="1:9" x14ac:dyDescent="0.25">
      <c r="A538" s="6">
        <v>150266</v>
      </c>
      <c r="B538" s="7">
        <v>44019.67560185185</v>
      </c>
      <c r="C538" s="8" t="s">
        <v>255</v>
      </c>
      <c r="D538" s="9">
        <v>210</v>
      </c>
      <c r="E538" s="30" t="s">
        <v>299</v>
      </c>
      <c r="F538" s="12">
        <v>4.95</v>
      </c>
      <c r="G538" s="10">
        <f t="shared" si="4"/>
        <v>1039.5</v>
      </c>
      <c r="H538" s="8" t="s">
        <v>263</v>
      </c>
      <c r="I538" t="e">
        <f>VLOOKUP(A538,[1]WAGNER!A:H,1,0)</f>
        <v>#N/A</v>
      </c>
    </row>
    <row r="539" spans="1:9" x14ac:dyDescent="0.25">
      <c r="A539" s="6">
        <v>1107877</v>
      </c>
      <c r="B539" s="7">
        <v>44020.612349537034</v>
      </c>
      <c r="C539" s="8" t="s">
        <v>304</v>
      </c>
      <c r="D539" s="9">
        <v>240</v>
      </c>
      <c r="E539" s="30" t="s">
        <v>299</v>
      </c>
      <c r="F539" s="12">
        <v>8.3299999999999999E-2</v>
      </c>
      <c r="G539" s="10">
        <f t="shared" si="4"/>
        <v>19.992000000000001</v>
      </c>
      <c r="H539" s="8" t="s">
        <v>311</v>
      </c>
      <c r="I539" t="e">
        <f>VLOOKUP(A539,[1]WAGNER!A:H,1,0)</f>
        <v>#N/A</v>
      </c>
    </row>
    <row r="540" spans="1:9" x14ac:dyDescent="0.25">
      <c r="A540" s="6">
        <v>1107877</v>
      </c>
      <c r="B540" s="7">
        <v>44020.612349537034</v>
      </c>
      <c r="C540" s="8" t="s">
        <v>237</v>
      </c>
      <c r="D540" s="9">
        <v>100</v>
      </c>
      <c r="E540" s="30" t="s">
        <v>299</v>
      </c>
      <c r="F540" s="12">
        <v>12</v>
      </c>
      <c r="G540" s="10">
        <f t="shared" si="4"/>
        <v>1200</v>
      </c>
      <c r="H540" s="8" t="s">
        <v>311</v>
      </c>
      <c r="I540" t="e">
        <f>VLOOKUP(A540,[1]WAGNER!A:H,1,0)</f>
        <v>#N/A</v>
      </c>
    </row>
    <row r="541" spans="1:9" x14ac:dyDescent="0.25">
      <c r="A541" s="6">
        <v>301461</v>
      </c>
      <c r="B541" s="7">
        <v>44021.418414351851</v>
      </c>
      <c r="C541" s="8" t="s">
        <v>270</v>
      </c>
      <c r="D541" s="9">
        <v>500</v>
      </c>
      <c r="E541" s="30" t="s">
        <v>299</v>
      </c>
      <c r="F541" s="12">
        <v>0.47</v>
      </c>
      <c r="G541" s="10">
        <f t="shared" si="4"/>
        <v>235</v>
      </c>
      <c r="H541" s="8" t="s">
        <v>318</v>
      </c>
      <c r="I541" t="e">
        <f>VLOOKUP(A541,[1]WAGNER!A:H,1,0)</f>
        <v>#N/A</v>
      </c>
    </row>
    <row r="542" spans="1:9" x14ac:dyDescent="0.25">
      <c r="A542" s="6">
        <v>732024</v>
      </c>
      <c r="B542" s="7">
        <v>44021.627685185187</v>
      </c>
      <c r="C542" s="8" t="s">
        <v>252</v>
      </c>
      <c r="D542" s="9">
        <v>100</v>
      </c>
      <c r="E542" s="30" t="s">
        <v>299</v>
      </c>
      <c r="F542" s="12">
        <v>22.13</v>
      </c>
      <c r="G542" s="10">
        <f t="shared" si="4"/>
        <v>2213</v>
      </c>
      <c r="H542" s="8" t="s">
        <v>328</v>
      </c>
      <c r="I542" t="e">
        <f>VLOOKUP(A542,[1]WAGNER!A:H,1,0)</f>
        <v>#N/A</v>
      </c>
    </row>
    <row r="543" spans="1:9" x14ac:dyDescent="0.25">
      <c r="A543" s="6">
        <v>1425180</v>
      </c>
      <c r="B543" s="7">
        <v>44028.655671296299</v>
      </c>
      <c r="C543" s="8" t="s">
        <v>293</v>
      </c>
      <c r="D543" s="9">
        <v>100</v>
      </c>
      <c r="E543" s="30" t="s">
        <v>299</v>
      </c>
      <c r="F543" s="12">
        <v>5</v>
      </c>
      <c r="G543" s="10">
        <f t="shared" si="4"/>
        <v>500</v>
      </c>
      <c r="H543" s="8" t="s">
        <v>282</v>
      </c>
      <c r="I543" t="e">
        <f>VLOOKUP(A543,[1]WAGNER!A:H,1,0)</f>
        <v>#N/A</v>
      </c>
    </row>
    <row r="544" spans="1:9" x14ac:dyDescent="0.25">
      <c r="A544" s="6">
        <v>1236500</v>
      </c>
      <c r="B544" s="7">
        <v>44029.358819444446</v>
      </c>
      <c r="C544" s="8" t="s">
        <v>309</v>
      </c>
      <c r="D544" s="9">
        <v>250</v>
      </c>
      <c r="E544" s="30" t="s">
        <v>299</v>
      </c>
      <c r="F544" s="12">
        <v>10</v>
      </c>
      <c r="G544" s="10">
        <f t="shared" si="4"/>
        <v>2500</v>
      </c>
      <c r="H544" s="8" t="s">
        <v>310</v>
      </c>
      <c r="I544" t="e">
        <f>VLOOKUP(A544,[1]WAGNER!A:H,1,0)</f>
        <v>#N/A</v>
      </c>
    </row>
    <row r="545" spans="1:9" x14ac:dyDescent="0.25">
      <c r="A545" s="6">
        <v>208692</v>
      </c>
      <c r="B545" s="7">
        <v>44029.375358796293</v>
      </c>
      <c r="C545" s="8" t="s">
        <v>255</v>
      </c>
      <c r="D545" s="9">
        <v>510</v>
      </c>
      <c r="E545" s="30" t="s">
        <v>299</v>
      </c>
      <c r="F545" s="12">
        <v>3.29</v>
      </c>
      <c r="G545" s="10">
        <f t="shared" si="4"/>
        <v>1677.9</v>
      </c>
      <c r="H545" s="8" t="s">
        <v>254</v>
      </c>
      <c r="I545" t="e">
        <f>VLOOKUP(A545,[1]WAGNER!A:H,1,0)</f>
        <v>#N/A</v>
      </c>
    </row>
    <row r="546" spans="1:9" x14ac:dyDescent="0.25">
      <c r="A546" s="6">
        <v>181428</v>
      </c>
      <c r="B546" s="7">
        <v>44029.608078703706</v>
      </c>
      <c r="C546" s="8" t="s">
        <v>239</v>
      </c>
      <c r="D546" s="9">
        <v>50</v>
      </c>
      <c r="E546" s="30" t="s">
        <v>299</v>
      </c>
      <c r="F546" s="12">
        <v>46</v>
      </c>
      <c r="G546" s="10">
        <f t="shared" ref="G546:G584" si="5">D546*F546</f>
        <v>2300</v>
      </c>
      <c r="H546" s="8" t="s">
        <v>240</v>
      </c>
      <c r="I546" t="e">
        <f>VLOOKUP(A546,[1]WAGNER!A:H,1,0)</f>
        <v>#N/A</v>
      </c>
    </row>
    <row r="547" spans="1:9" x14ac:dyDescent="0.25">
      <c r="A547" s="6">
        <v>2670030</v>
      </c>
      <c r="B547" s="7">
        <v>44029.648993055554</v>
      </c>
      <c r="C547" s="8" t="s">
        <v>244</v>
      </c>
      <c r="D547" s="9">
        <v>50</v>
      </c>
      <c r="E547" s="30" t="s">
        <v>299</v>
      </c>
      <c r="F547" s="12">
        <v>30</v>
      </c>
      <c r="G547" s="10">
        <f t="shared" si="5"/>
        <v>1500</v>
      </c>
      <c r="H547" s="8" t="s">
        <v>245</v>
      </c>
      <c r="I547" t="e">
        <f>VLOOKUP(A547,[1]WAGNER!A:H,1,0)</f>
        <v>#N/A</v>
      </c>
    </row>
    <row r="548" spans="1:9" x14ac:dyDescent="0.25">
      <c r="A548" s="6">
        <v>3007</v>
      </c>
      <c r="B548" s="7">
        <v>44032.441296296296</v>
      </c>
      <c r="C548" s="8" t="s">
        <v>239</v>
      </c>
      <c r="D548" s="9">
        <v>25</v>
      </c>
      <c r="E548" s="30" t="s">
        <v>299</v>
      </c>
      <c r="F548" s="12">
        <v>32.520000000000003</v>
      </c>
      <c r="G548" s="10">
        <f t="shared" si="5"/>
        <v>813.00000000000011</v>
      </c>
      <c r="H548" s="8" t="s">
        <v>282</v>
      </c>
      <c r="I548" t="e">
        <f>VLOOKUP(A548,[1]WAGNER!A:H,1,0)</f>
        <v>#N/A</v>
      </c>
    </row>
    <row r="549" spans="1:9" x14ac:dyDescent="0.25">
      <c r="A549" s="6">
        <v>1323085</v>
      </c>
      <c r="B549" s="7">
        <v>44033.470833333333</v>
      </c>
      <c r="C549" s="8" t="s">
        <v>324</v>
      </c>
      <c r="D549" s="9">
        <v>18</v>
      </c>
      <c r="E549" s="30" t="s">
        <v>299</v>
      </c>
      <c r="F549" s="12">
        <v>15.1549</v>
      </c>
      <c r="G549" s="10">
        <f t="shared" si="5"/>
        <v>272.78820000000002</v>
      </c>
      <c r="H549" s="8" t="s">
        <v>294</v>
      </c>
      <c r="I549" t="e">
        <f>VLOOKUP(A549,[1]WAGNER!A:H,1,0)</f>
        <v>#N/A</v>
      </c>
    </row>
    <row r="550" spans="1:9" x14ac:dyDescent="0.25">
      <c r="A550" s="6">
        <v>90993</v>
      </c>
      <c r="B550" s="7">
        <v>44040.483217592591</v>
      </c>
      <c r="C550" s="8" t="s">
        <v>237</v>
      </c>
      <c r="D550" s="9">
        <v>200</v>
      </c>
      <c r="E550" s="30" t="s">
        <v>299</v>
      </c>
      <c r="F550" s="12">
        <v>9.39</v>
      </c>
      <c r="G550" s="10">
        <f t="shared" si="5"/>
        <v>1878</v>
      </c>
      <c r="H550" s="8" t="s">
        <v>296</v>
      </c>
      <c r="I550" t="e">
        <f>VLOOKUP(A550,[1]WAGNER!A:H,1,0)</f>
        <v>#N/A</v>
      </c>
    </row>
    <row r="551" spans="1:9" x14ac:dyDescent="0.25">
      <c r="A551" s="6">
        <v>54188</v>
      </c>
      <c r="B551" s="7">
        <v>44040.593321759261</v>
      </c>
      <c r="C551" s="8" t="s">
        <v>306</v>
      </c>
      <c r="D551" s="9">
        <v>60</v>
      </c>
      <c r="E551" s="30" t="s">
        <v>299</v>
      </c>
      <c r="F551" s="12">
        <v>38</v>
      </c>
      <c r="G551" s="10">
        <f t="shared" si="5"/>
        <v>2280</v>
      </c>
      <c r="H551" s="8" t="s">
        <v>236</v>
      </c>
      <c r="I551" t="e">
        <f>VLOOKUP(A551,[1]WAGNER!A:H,1,0)</f>
        <v>#N/A</v>
      </c>
    </row>
    <row r="552" spans="1:9" x14ac:dyDescent="0.25">
      <c r="A552" s="6">
        <v>1434096</v>
      </c>
      <c r="B552" s="7">
        <v>44041.571747685186</v>
      </c>
      <c r="C552" s="8" t="s">
        <v>293</v>
      </c>
      <c r="D552" s="9">
        <v>200</v>
      </c>
      <c r="E552" s="30" t="s">
        <v>299</v>
      </c>
      <c r="F552" s="12">
        <v>5</v>
      </c>
      <c r="G552" s="10">
        <f t="shared" si="5"/>
        <v>1000</v>
      </c>
      <c r="H552" s="8" t="s">
        <v>282</v>
      </c>
      <c r="I552" t="e">
        <f>VLOOKUP(A552,[1]WAGNER!A:H,1,0)</f>
        <v>#N/A</v>
      </c>
    </row>
    <row r="553" spans="1:9" x14ac:dyDescent="0.25">
      <c r="A553" s="6">
        <v>3557</v>
      </c>
      <c r="B553" s="7">
        <v>44046.63108796296</v>
      </c>
      <c r="C553" s="8" t="s">
        <v>239</v>
      </c>
      <c r="D553" s="9">
        <v>10</v>
      </c>
      <c r="E553" s="30" t="s">
        <v>299</v>
      </c>
      <c r="F553" s="12">
        <v>32.520000000000003</v>
      </c>
      <c r="G553" s="10">
        <f t="shared" si="5"/>
        <v>325.20000000000005</v>
      </c>
      <c r="H553" s="8" t="s">
        <v>282</v>
      </c>
      <c r="I553" t="e">
        <f>VLOOKUP(A553,[1]WAGNER!A:H,1,0)</f>
        <v>#N/A</v>
      </c>
    </row>
    <row r="554" spans="1:9" x14ac:dyDescent="0.25">
      <c r="A554" s="6">
        <v>192701</v>
      </c>
      <c r="B554" s="7">
        <v>44047.359074074076</v>
      </c>
      <c r="C554" s="8" t="s">
        <v>306</v>
      </c>
      <c r="D554" s="9">
        <v>60</v>
      </c>
      <c r="E554" s="30" t="s">
        <v>299</v>
      </c>
      <c r="F554" s="12">
        <v>39.6</v>
      </c>
      <c r="G554" s="10">
        <f t="shared" si="5"/>
        <v>2376</v>
      </c>
      <c r="H554" s="8" t="s">
        <v>283</v>
      </c>
      <c r="I554" t="e">
        <f>VLOOKUP(A554,[1]WAGNER!A:H,1,0)</f>
        <v>#N/A</v>
      </c>
    </row>
    <row r="555" spans="1:9" x14ac:dyDescent="0.25">
      <c r="A555" s="6">
        <v>192701</v>
      </c>
      <c r="B555" s="7">
        <v>44047.359074074076</v>
      </c>
      <c r="C555" s="8" t="s">
        <v>301</v>
      </c>
      <c r="D555" s="9">
        <v>200</v>
      </c>
      <c r="E555" s="30" t="s">
        <v>299</v>
      </c>
      <c r="F555" s="12">
        <v>38.6</v>
      </c>
      <c r="G555" s="10">
        <f t="shared" si="5"/>
        <v>7720</v>
      </c>
      <c r="H555" s="8" t="s">
        <v>283</v>
      </c>
      <c r="I555" t="e">
        <f>VLOOKUP(A555,[1]WAGNER!A:H,1,0)</f>
        <v>#N/A</v>
      </c>
    </row>
    <row r="556" spans="1:9" x14ac:dyDescent="0.25">
      <c r="A556" s="6">
        <v>192701</v>
      </c>
      <c r="B556" s="7">
        <v>44047.359074074076</v>
      </c>
      <c r="C556" s="8" t="s">
        <v>302</v>
      </c>
      <c r="D556" s="9">
        <v>300</v>
      </c>
      <c r="E556" s="30" t="s">
        <v>299</v>
      </c>
      <c r="F556" s="12">
        <v>38.6</v>
      </c>
      <c r="G556" s="10">
        <f t="shared" si="5"/>
        <v>11580</v>
      </c>
      <c r="H556" s="8" t="s">
        <v>283</v>
      </c>
      <c r="I556" t="e">
        <f>VLOOKUP(A556,[1]WAGNER!A:H,1,0)</f>
        <v>#N/A</v>
      </c>
    </row>
    <row r="557" spans="1:9" x14ac:dyDescent="0.25">
      <c r="A557" s="6">
        <v>31890</v>
      </c>
      <c r="B557" s="7">
        <v>44047.455208333333</v>
      </c>
      <c r="C557" s="8" t="s">
        <v>270</v>
      </c>
      <c r="D557" s="9">
        <v>180</v>
      </c>
      <c r="E557" s="30" t="s">
        <v>299</v>
      </c>
      <c r="F557" s="12">
        <v>0.69</v>
      </c>
      <c r="G557" s="10">
        <f t="shared" si="5"/>
        <v>124.19999999999999</v>
      </c>
      <c r="H557" s="8" t="s">
        <v>305</v>
      </c>
      <c r="I557" t="e">
        <f>VLOOKUP(A557,[1]WAGNER!A:H,1,0)</f>
        <v>#N/A</v>
      </c>
    </row>
    <row r="558" spans="1:9" x14ac:dyDescent="0.25">
      <c r="A558" s="6">
        <v>37646</v>
      </c>
      <c r="B558" s="7">
        <v>44047.625173611108</v>
      </c>
      <c r="C558" s="8" t="s">
        <v>243</v>
      </c>
      <c r="D558" s="9">
        <v>100</v>
      </c>
      <c r="E558" s="30" t="s">
        <v>299</v>
      </c>
      <c r="F558" s="12">
        <v>0.79</v>
      </c>
      <c r="G558" s="10">
        <f t="shared" si="5"/>
        <v>79</v>
      </c>
      <c r="H558" s="8" t="s">
        <v>329</v>
      </c>
      <c r="I558" t="e">
        <f>VLOOKUP(A558,[1]WAGNER!A:H,1,0)</f>
        <v>#N/A</v>
      </c>
    </row>
    <row r="559" spans="1:9" x14ac:dyDescent="0.25">
      <c r="A559" s="6">
        <v>85281</v>
      </c>
      <c r="B559" s="7">
        <v>44047.630289351851</v>
      </c>
      <c r="C559" s="8" t="s">
        <v>237</v>
      </c>
      <c r="D559" s="9">
        <v>200</v>
      </c>
      <c r="E559" s="30" t="s">
        <v>299</v>
      </c>
      <c r="F559" s="12">
        <v>8.2100000000000009</v>
      </c>
      <c r="G559" s="10">
        <f t="shared" si="5"/>
        <v>1642.0000000000002</v>
      </c>
      <c r="H559" s="8" t="s">
        <v>312</v>
      </c>
      <c r="I559" t="e">
        <f>VLOOKUP(A559,[1]WAGNER!A:H,1,0)</f>
        <v>#N/A</v>
      </c>
    </row>
    <row r="560" spans="1:9" x14ac:dyDescent="0.25">
      <c r="A560" s="6">
        <v>192776</v>
      </c>
      <c r="B560" s="7">
        <v>44047.660937499997</v>
      </c>
      <c r="C560" s="8" t="s">
        <v>302</v>
      </c>
      <c r="D560" s="9">
        <v>300</v>
      </c>
      <c r="E560" s="30" t="s">
        <v>299</v>
      </c>
      <c r="F560" s="12">
        <v>38.6</v>
      </c>
      <c r="G560" s="10">
        <f t="shared" si="5"/>
        <v>11580</v>
      </c>
      <c r="H560" s="8" t="s">
        <v>283</v>
      </c>
      <c r="I560" t="e">
        <f>VLOOKUP(A560,[1]WAGNER!A:H,1,0)</f>
        <v>#N/A</v>
      </c>
    </row>
    <row r="561" spans="1:9" x14ac:dyDescent="0.25">
      <c r="A561" s="6">
        <v>743508</v>
      </c>
      <c r="B561" s="7">
        <v>44048.445254629631</v>
      </c>
      <c r="C561" s="8" t="s">
        <v>252</v>
      </c>
      <c r="D561" s="9">
        <v>75</v>
      </c>
      <c r="E561" s="30" t="s">
        <v>299</v>
      </c>
      <c r="F561" s="12">
        <v>22.13</v>
      </c>
      <c r="G561" s="10">
        <f t="shared" si="5"/>
        <v>1659.75</v>
      </c>
      <c r="H561" s="8" t="s">
        <v>328</v>
      </c>
      <c r="I561" t="e">
        <f>VLOOKUP(A561,[1]WAGNER!A:H,1,0)</f>
        <v>#N/A</v>
      </c>
    </row>
    <row r="562" spans="1:9" x14ac:dyDescent="0.25">
      <c r="A562" s="6">
        <v>17339</v>
      </c>
      <c r="B562" s="7">
        <v>44048.67627314815</v>
      </c>
      <c r="C562" s="8" t="s">
        <v>320</v>
      </c>
      <c r="D562" s="9">
        <v>60</v>
      </c>
      <c r="E562" s="30" t="s">
        <v>299</v>
      </c>
      <c r="F562" s="12">
        <v>11.8</v>
      </c>
      <c r="G562" s="10">
        <f t="shared" si="5"/>
        <v>708</v>
      </c>
      <c r="H562" s="8" t="s">
        <v>251</v>
      </c>
      <c r="I562" t="e">
        <f>VLOOKUP(A562,[1]WAGNER!A:H,1,0)</f>
        <v>#N/A</v>
      </c>
    </row>
    <row r="563" spans="1:9" x14ac:dyDescent="0.25">
      <c r="A563" s="6">
        <v>969544</v>
      </c>
      <c r="B563" s="7">
        <v>44048.723946759259</v>
      </c>
      <c r="C563" s="8" t="s">
        <v>301</v>
      </c>
      <c r="D563" s="9">
        <v>200</v>
      </c>
      <c r="E563" s="30" t="s">
        <v>299</v>
      </c>
      <c r="F563" s="12">
        <v>37.9</v>
      </c>
      <c r="G563" s="10">
        <f t="shared" si="5"/>
        <v>7580</v>
      </c>
      <c r="H563" s="8" t="s">
        <v>330</v>
      </c>
      <c r="I563" t="e">
        <f>VLOOKUP(A563,[1]WAGNER!A:H,1,0)</f>
        <v>#N/A</v>
      </c>
    </row>
    <row r="564" spans="1:9" x14ac:dyDescent="0.25">
      <c r="A564" s="6">
        <v>1440201</v>
      </c>
      <c r="B564" s="7">
        <v>44048.749293981484</v>
      </c>
      <c r="C564" s="8" t="s">
        <v>293</v>
      </c>
      <c r="D564" s="9">
        <v>100</v>
      </c>
      <c r="E564" s="30" t="s">
        <v>299</v>
      </c>
      <c r="F564" s="12">
        <v>5</v>
      </c>
      <c r="G564" s="10">
        <f t="shared" si="5"/>
        <v>500</v>
      </c>
      <c r="H564" s="8" t="s">
        <v>282</v>
      </c>
      <c r="I564" t="e">
        <f>VLOOKUP(A564,[1]WAGNER!A:H,1,0)</f>
        <v>#N/A</v>
      </c>
    </row>
    <row r="565" spans="1:9" x14ac:dyDescent="0.25">
      <c r="A565" s="6">
        <v>1446291</v>
      </c>
      <c r="B565" s="7">
        <v>44050.563935185186</v>
      </c>
      <c r="C565" s="8" t="s">
        <v>293</v>
      </c>
      <c r="D565" s="9">
        <v>200</v>
      </c>
      <c r="E565" s="30" t="s">
        <v>299</v>
      </c>
      <c r="F565" s="12">
        <v>5</v>
      </c>
      <c r="G565" s="10">
        <f t="shared" si="5"/>
        <v>1000</v>
      </c>
      <c r="H565" s="8" t="s">
        <v>282</v>
      </c>
      <c r="I565" t="e">
        <f>VLOOKUP(A565,[1]WAGNER!A:H,1,0)</f>
        <v>#N/A</v>
      </c>
    </row>
    <row r="566" spans="1:9" x14ac:dyDescent="0.25">
      <c r="A566" s="6">
        <v>151946</v>
      </c>
      <c r="B566" s="7">
        <v>44050.67864583333</v>
      </c>
      <c r="C566" s="8" t="s">
        <v>255</v>
      </c>
      <c r="D566" s="9">
        <v>600</v>
      </c>
      <c r="E566" s="30" t="s">
        <v>299</v>
      </c>
      <c r="F566" s="12">
        <v>3.47</v>
      </c>
      <c r="G566" s="10">
        <f t="shared" si="5"/>
        <v>2082</v>
      </c>
      <c r="H566" s="8" t="s">
        <v>263</v>
      </c>
      <c r="I566" t="e">
        <f>VLOOKUP(A566,[1]WAGNER!A:H,1,0)</f>
        <v>#N/A</v>
      </c>
    </row>
    <row r="567" spans="1:9" x14ac:dyDescent="0.25">
      <c r="A567" s="6">
        <v>1244265</v>
      </c>
      <c r="B567" s="7">
        <v>44054.625381944446</v>
      </c>
      <c r="C567" s="8" t="s">
        <v>309</v>
      </c>
      <c r="D567" s="9">
        <v>200</v>
      </c>
      <c r="E567" s="30" t="s">
        <v>299</v>
      </c>
      <c r="F567" s="12">
        <v>10</v>
      </c>
      <c r="G567" s="10">
        <f t="shared" si="5"/>
        <v>2000</v>
      </c>
      <c r="H567" s="8" t="s">
        <v>310</v>
      </c>
      <c r="I567" t="e">
        <f>VLOOKUP(A567,[1]WAGNER!A:H,1,0)</f>
        <v>#N/A</v>
      </c>
    </row>
    <row r="568" spans="1:9" x14ac:dyDescent="0.25">
      <c r="A568" s="6">
        <v>17369</v>
      </c>
      <c r="B568" s="7">
        <v>44054.692881944444</v>
      </c>
      <c r="C568" s="8" t="s">
        <v>320</v>
      </c>
      <c r="D568" s="9">
        <v>30</v>
      </c>
      <c r="E568" s="30" t="s">
        <v>299</v>
      </c>
      <c r="F568" s="12">
        <v>11.8</v>
      </c>
      <c r="G568" s="10">
        <f t="shared" si="5"/>
        <v>354</v>
      </c>
      <c r="H568" s="8" t="s">
        <v>251</v>
      </c>
      <c r="I568" t="e">
        <f>VLOOKUP(A568,[1]WAGNER!A:H,1,0)</f>
        <v>#N/A</v>
      </c>
    </row>
    <row r="569" spans="1:9" x14ac:dyDescent="0.25">
      <c r="A569" s="6">
        <v>4447</v>
      </c>
      <c r="B569" s="7">
        <v>44056.578518518516</v>
      </c>
      <c r="C569" s="8" t="s">
        <v>307</v>
      </c>
      <c r="D569" s="9">
        <v>200</v>
      </c>
      <c r="E569" s="30" t="s">
        <v>299</v>
      </c>
      <c r="F569" s="12">
        <v>7.5</v>
      </c>
      <c r="G569" s="10">
        <f t="shared" si="5"/>
        <v>1500</v>
      </c>
      <c r="H569" s="8" t="s">
        <v>327</v>
      </c>
      <c r="I569" t="e">
        <f>VLOOKUP(A569,[1]WAGNER!A:H,1,0)</f>
        <v>#N/A</v>
      </c>
    </row>
    <row r="570" spans="1:9" x14ac:dyDescent="0.25">
      <c r="A570" s="6">
        <v>1245433</v>
      </c>
      <c r="B570" s="7">
        <v>44057.431030092594</v>
      </c>
      <c r="C570" s="8" t="s">
        <v>309</v>
      </c>
      <c r="D570" s="9">
        <v>100</v>
      </c>
      <c r="E570" s="30" t="s">
        <v>299</v>
      </c>
      <c r="F570" s="12">
        <v>10</v>
      </c>
      <c r="G570" s="10">
        <f t="shared" si="5"/>
        <v>1000</v>
      </c>
      <c r="H570" s="8" t="s">
        <v>310</v>
      </c>
      <c r="I570" t="e">
        <f>VLOOKUP(A570,[1]WAGNER!A:H,1,0)</f>
        <v>#N/A</v>
      </c>
    </row>
    <row r="571" spans="1:9" x14ac:dyDescent="0.25">
      <c r="A571" s="6">
        <v>107257</v>
      </c>
      <c r="B571" s="7">
        <v>44057.492719907408</v>
      </c>
      <c r="C571" s="8" t="s">
        <v>237</v>
      </c>
      <c r="D571" s="9">
        <v>100</v>
      </c>
      <c r="E571" s="30" t="s">
        <v>299</v>
      </c>
      <c r="F571" s="12">
        <v>8.9214000000000002</v>
      </c>
      <c r="G571" s="10">
        <f t="shared" si="5"/>
        <v>892.14</v>
      </c>
      <c r="H571" s="8" t="s">
        <v>319</v>
      </c>
      <c r="I571" t="e">
        <f>VLOOKUP(A571,[1]WAGNER!A:H,1,0)</f>
        <v>#N/A</v>
      </c>
    </row>
    <row r="572" spans="1:9" x14ac:dyDescent="0.25">
      <c r="A572" s="6">
        <v>353007</v>
      </c>
      <c r="B572" s="7">
        <v>44057.653460648151</v>
      </c>
      <c r="C572" s="8" t="s">
        <v>270</v>
      </c>
      <c r="D572" s="9">
        <v>100</v>
      </c>
      <c r="E572" s="30" t="s">
        <v>299</v>
      </c>
      <c r="F572" s="12">
        <v>0.57999999999999996</v>
      </c>
      <c r="G572" s="10">
        <f t="shared" si="5"/>
        <v>57.999999999999993</v>
      </c>
      <c r="H572" s="8" t="s">
        <v>318</v>
      </c>
      <c r="I572" t="e">
        <f>VLOOKUP(A572,[1]WAGNER!A:H,1,0)</f>
        <v>#N/A</v>
      </c>
    </row>
    <row r="573" spans="1:9" x14ac:dyDescent="0.25">
      <c r="A573" s="6">
        <v>4076</v>
      </c>
      <c r="B573" s="7">
        <v>44060.45826388889</v>
      </c>
      <c r="C573" s="8" t="s">
        <v>239</v>
      </c>
      <c r="D573" s="9">
        <v>10</v>
      </c>
      <c r="E573" s="30" t="s">
        <v>299</v>
      </c>
      <c r="F573" s="12">
        <v>32.520000000000003</v>
      </c>
      <c r="G573" s="10">
        <f t="shared" si="5"/>
        <v>325.20000000000005</v>
      </c>
      <c r="H573" s="8" t="s">
        <v>282</v>
      </c>
      <c r="I573" t="e">
        <f>VLOOKUP(A573,[1]WAGNER!A:H,1,0)</f>
        <v>#N/A</v>
      </c>
    </row>
    <row r="574" spans="1:9" x14ac:dyDescent="0.25">
      <c r="A574" s="6">
        <v>1455245</v>
      </c>
      <c r="B574" s="7">
        <v>44061.625254629631</v>
      </c>
      <c r="C574" s="8" t="s">
        <v>293</v>
      </c>
      <c r="D574" s="9">
        <v>200</v>
      </c>
      <c r="E574" s="30" t="s">
        <v>299</v>
      </c>
      <c r="F574" s="12">
        <v>5</v>
      </c>
      <c r="G574" s="10">
        <f t="shared" si="5"/>
        <v>1000</v>
      </c>
      <c r="H574" s="8" t="s">
        <v>282</v>
      </c>
      <c r="I574" t="e">
        <f>VLOOKUP(A574,[1]WAGNER!A:H,1,0)</f>
        <v>#N/A</v>
      </c>
    </row>
    <row r="575" spans="1:9" x14ac:dyDescent="0.25">
      <c r="A575" s="6">
        <v>687367</v>
      </c>
      <c r="B575" s="7">
        <v>44061.710543981484</v>
      </c>
      <c r="C575" s="8" t="s">
        <v>270</v>
      </c>
      <c r="D575" s="9">
        <v>180</v>
      </c>
      <c r="E575" s="30" t="s">
        <v>299</v>
      </c>
      <c r="F575" s="12">
        <v>0.65</v>
      </c>
      <c r="G575" s="10">
        <f t="shared" si="5"/>
        <v>117</v>
      </c>
      <c r="H575" s="8" t="s">
        <v>277</v>
      </c>
      <c r="I575" t="e">
        <f>VLOOKUP(A575,[1]WAGNER!A:H,1,0)</f>
        <v>#N/A</v>
      </c>
    </row>
    <row r="576" spans="1:9" x14ac:dyDescent="0.25">
      <c r="A576" s="6">
        <v>26667</v>
      </c>
      <c r="B576" s="7">
        <v>44063.749166666668</v>
      </c>
      <c r="C576" s="8" t="s">
        <v>297</v>
      </c>
      <c r="D576" s="9">
        <v>2000</v>
      </c>
      <c r="E576" s="30" t="s">
        <v>299</v>
      </c>
      <c r="F576" s="12">
        <v>95</v>
      </c>
      <c r="G576" s="10">
        <f t="shared" si="5"/>
        <v>190000</v>
      </c>
      <c r="H576" s="8" t="s">
        <v>298</v>
      </c>
      <c r="I576" t="e">
        <f>VLOOKUP(A576,[1]WAGNER!A:H,1,0)</f>
        <v>#N/A</v>
      </c>
    </row>
    <row r="577" spans="1:9" x14ac:dyDescent="0.25">
      <c r="A577" s="6">
        <v>86153</v>
      </c>
      <c r="B577" s="7">
        <v>44064.364189814813</v>
      </c>
      <c r="C577" s="8" t="s">
        <v>252</v>
      </c>
      <c r="D577" s="9">
        <v>25</v>
      </c>
      <c r="E577" s="30" t="s">
        <v>299</v>
      </c>
      <c r="F577" s="12">
        <v>22.12</v>
      </c>
      <c r="G577" s="10">
        <f t="shared" si="5"/>
        <v>553</v>
      </c>
      <c r="H577" s="8" t="s">
        <v>312</v>
      </c>
      <c r="I577" t="e">
        <f>VLOOKUP(A577,[1]WAGNER!A:H,1,0)</f>
        <v>#N/A</v>
      </c>
    </row>
    <row r="578" spans="1:9" x14ac:dyDescent="0.25">
      <c r="A578" s="6">
        <v>86153</v>
      </c>
      <c r="B578" s="7">
        <v>44064.364189814813</v>
      </c>
      <c r="C578" s="8" t="s">
        <v>237</v>
      </c>
      <c r="D578" s="9">
        <v>105</v>
      </c>
      <c r="E578" s="30" t="s">
        <v>299</v>
      </c>
      <c r="F578" s="12">
        <v>6.26</v>
      </c>
      <c r="G578" s="10">
        <f t="shared" si="5"/>
        <v>657.3</v>
      </c>
      <c r="H578" s="8" t="s">
        <v>312</v>
      </c>
      <c r="I578" t="e">
        <f>VLOOKUP(A578,[1]WAGNER!A:H,1,0)</f>
        <v>#N/A</v>
      </c>
    </row>
    <row r="579" spans="1:9" x14ac:dyDescent="0.25">
      <c r="A579" s="6">
        <v>4532</v>
      </c>
      <c r="B579" s="7">
        <v>44064.484594907408</v>
      </c>
      <c r="C579" s="8" t="s">
        <v>307</v>
      </c>
      <c r="D579" s="9">
        <v>400</v>
      </c>
      <c r="E579" s="30" t="s">
        <v>299</v>
      </c>
      <c r="F579" s="12">
        <v>7.5</v>
      </c>
      <c r="G579" s="10">
        <f t="shared" si="5"/>
        <v>3000</v>
      </c>
      <c r="H579" s="8" t="s">
        <v>327</v>
      </c>
      <c r="I579" t="e">
        <f>VLOOKUP(A579,[1]WAGNER!A:H,1,0)</f>
        <v>#N/A</v>
      </c>
    </row>
    <row r="580" spans="1:9" x14ac:dyDescent="0.25">
      <c r="A580" s="6">
        <v>86245</v>
      </c>
      <c r="B580" s="7">
        <v>44064.501921296294</v>
      </c>
      <c r="C580" s="8" t="s">
        <v>252</v>
      </c>
      <c r="D580" s="9">
        <v>100</v>
      </c>
      <c r="E580" s="30" t="s">
        <v>299</v>
      </c>
      <c r="F580" s="12">
        <v>22.12</v>
      </c>
      <c r="G580" s="10">
        <f t="shared" si="5"/>
        <v>2212</v>
      </c>
      <c r="H580" s="8" t="s">
        <v>312</v>
      </c>
      <c r="I580" t="e">
        <f>VLOOKUP(A580,[1]WAGNER!A:H,1,0)</f>
        <v>#N/A</v>
      </c>
    </row>
    <row r="581" spans="1:9" x14ac:dyDescent="0.25">
      <c r="A581" s="6">
        <v>1250567</v>
      </c>
      <c r="B581" s="7">
        <v>44069.619155092594</v>
      </c>
      <c r="C581" s="8" t="s">
        <v>325</v>
      </c>
      <c r="D581" s="9">
        <v>200</v>
      </c>
      <c r="E581" s="30" t="s">
        <v>299</v>
      </c>
      <c r="F581" s="12">
        <v>29</v>
      </c>
      <c r="G581" s="10">
        <f t="shared" si="5"/>
        <v>5800</v>
      </c>
      <c r="H581" s="8" t="s">
        <v>310</v>
      </c>
      <c r="I581" t="e">
        <f>VLOOKUP(A581,[1]WAGNER!A:H,1,0)</f>
        <v>#N/A</v>
      </c>
    </row>
    <row r="582" spans="1:9" x14ac:dyDescent="0.25">
      <c r="A582" s="6">
        <v>109076</v>
      </c>
      <c r="B582" s="7">
        <v>44070.617731481485</v>
      </c>
      <c r="C582" s="8" t="s">
        <v>266</v>
      </c>
      <c r="D582" s="9">
        <v>125</v>
      </c>
      <c r="E582" s="30" t="s">
        <v>299</v>
      </c>
      <c r="F582" s="12">
        <v>2.68</v>
      </c>
      <c r="G582" s="10">
        <f t="shared" si="5"/>
        <v>335</v>
      </c>
      <c r="H582" s="8" t="s">
        <v>267</v>
      </c>
      <c r="I582" t="e">
        <f>VLOOKUP(A582,[1]WAGNER!A:H,1,0)</f>
        <v>#N/A</v>
      </c>
    </row>
    <row r="583" spans="1:9" x14ac:dyDescent="0.25">
      <c r="A583" s="6">
        <v>4769</v>
      </c>
      <c r="B583" s="7">
        <v>44074.478576388887</v>
      </c>
      <c r="C583" s="8" t="s">
        <v>239</v>
      </c>
      <c r="D583" s="9">
        <v>11</v>
      </c>
      <c r="E583" s="30" t="s">
        <v>299</v>
      </c>
      <c r="F583" s="12">
        <v>32.520000000000003</v>
      </c>
      <c r="G583" s="10">
        <f t="shared" si="5"/>
        <v>357.72</v>
      </c>
      <c r="H583" s="8" t="s">
        <v>282</v>
      </c>
      <c r="I583" t="e">
        <f>VLOOKUP(A583,[1]WAGNER!A:H,1,0)</f>
        <v>#N/A</v>
      </c>
    </row>
    <row r="584" spans="1:9" x14ac:dyDescent="0.25">
      <c r="A584" s="6">
        <v>1340034</v>
      </c>
      <c r="B584" s="7">
        <v>44074.492418981485</v>
      </c>
      <c r="C584" s="8" t="s">
        <v>255</v>
      </c>
      <c r="D584" s="9">
        <v>800</v>
      </c>
      <c r="E584" s="30" t="s">
        <v>299</v>
      </c>
      <c r="F584" s="12">
        <v>3.2408999999999999</v>
      </c>
      <c r="G584" s="10">
        <f t="shared" si="5"/>
        <v>2592.7199999999998</v>
      </c>
      <c r="H584" s="8" t="s">
        <v>294</v>
      </c>
      <c r="I584" t="e">
        <f>VLOOKUP(A584,[1]WAGNER!A:H,1,0)</f>
        <v>#N/A</v>
      </c>
    </row>
    <row r="586" spans="1:9" x14ac:dyDescent="0.25">
      <c r="G586" s="35">
        <f>SUBTOTAL(9,G2:G585)</f>
        <v>5258238.8368999995</v>
      </c>
    </row>
    <row r="590" spans="1:9" x14ac:dyDescent="0.25">
      <c r="F590" s="40" t="s">
        <v>331</v>
      </c>
      <c r="G590" s="40"/>
    </row>
    <row r="591" spans="1:9" x14ac:dyDescent="0.25">
      <c r="F591" s="22" t="s">
        <v>11</v>
      </c>
      <c r="G591" s="23">
        <v>87320.08</v>
      </c>
    </row>
    <row r="592" spans="1:9" x14ac:dyDescent="0.25">
      <c r="F592" s="22" t="s">
        <v>75</v>
      </c>
      <c r="G592" s="23">
        <v>3194599.48</v>
      </c>
    </row>
    <row r="593" spans="4:7" x14ac:dyDescent="0.25">
      <c r="F593" s="22" t="s">
        <v>233</v>
      </c>
      <c r="G593" s="23">
        <v>1165305.74</v>
      </c>
    </row>
    <row r="594" spans="4:7" x14ac:dyDescent="0.25">
      <c r="F594" s="22" t="s">
        <v>299</v>
      </c>
      <c r="G594" s="23">
        <v>811013.54</v>
      </c>
    </row>
    <row r="595" spans="4:7" x14ac:dyDescent="0.25">
      <c r="F595" s="24"/>
      <c r="G595" s="25">
        <f>SUBTOTAL(9,G591:G594)</f>
        <v>5258238.84</v>
      </c>
    </row>
    <row r="598" spans="4:7" x14ac:dyDescent="0.25">
      <c r="F598" s="41" t="s">
        <v>332</v>
      </c>
      <c r="G598" s="41"/>
    </row>
    <row r="599" spans="4:7" x14ac:dyDescent="0.25">
      <c r="D599" s="26">
        <f>E599-G599</f>
        <v>-3054.1200000000026</v>
      </c>
      <c r="E599" s="34">
        <f>[1]FINANCXCOMP!H513</f>
        <v>62981.159999999996</v>
      </c>
      <c r="F599" s="22" t="s">
        <v>11</v>
      </c>
      <c r="G599" s="23">
        <v>66035.28</v>
      </c>
    </row>
    <row r="600" spans="4:7" x14ac:dyDescent="0.25">
      <c r="D600" s="26">
        <f t="shared" ref="D600:D602" si="6">E600-G600</f>
        <v>8157.4583999989554</v>
      </c>
      <c r="E600" s="34">
        <f>[1]FINANCXCOMP!H514</f>
        <v>2811332.3183999993</v>
      </c>
      <c r="F600" s="22" t="s">
        <v>75</v>
      </c>
      <c r="G600" s="23">
        <v>2803174.8600000003</v>
      </c>
    </row>
    <row r="601" spans="4:7" x14ac:dyDescent="0.25">
      <c r="D601" s="26">
        <f t="shared" si="6"/>
        <v>-4851.8599999998696</v>
      </c>
      <c r="E601" s="34">
        <f>[1]FINANCXCOMP!H515</f>
        <v>897538.3</v>
      </c>
      <c r="F601" s="22" t="s">
        <v>233</v>
      </c>
      <c r="G601" s="23">
        <v>902390.15999999992</v>
      </c>
    </row>
    <row r="602" spans="4:7" x14ac:dyDescent="0.25">
      <c r="D602" s="26">
        <f t="shared" si="6"/>
        <v>-2546.0999999999767</v>
      </c>
      <c r="E602" s="34">
        <f>[1]FINANCXCOMP!H516</f>
        <v>439111.62599999993</v>
      </c>
      <c r="F602" s="22" t="s">
        <v>299</v>
      </c>
      <c r="G602" s="23">
        <v>441657.72599999991</v>
      </c>
    </row>
    <row r="603" spans="4:7" x14ac:dyDescent="0.25">
      <c r="F603" s="24"/>
      <c r="G603" s="25">
        <f>SUBTOTAL(9,G599:G602)</f>
        <v>4213258.0259999996</v>
      </c>
    </row>
    <row r="606" spans="4:7" x14ac:dyDescent="0.25">
      <c r="F606" s="41" t="s">
        <v>333</v>
      </c>
      <c r="G606" s="41"/>
    </row>
    <row r="607" spans="4:7" x14ac:dyDescent="0.25">
      <c r="F607" s="22" t="s">
        <v>11</v>
      </c>
      <c r="G607" s="23">
        <v>21284.799999999999</v>
      </c>
    </row>
    <row r="608" spans="4:7" x14ac:dyDescent="0.25">
      <c r="F608" s="22" t="s">
        <v>75</v>
      </c>
      <c r="G608" s="23">
        <v>391424.62</v>
      </c>
    </row>
    <row r="609" spans="6:7" x14ac:dyDescent="0.25">
      <c r="F609" s="22" t="s">
        <v>233</v>
      </c>
      <c r="G609" s="23">
        <v>262915.58069999999</v>
      </c>
    </row>
    <row r="610" spans="6:7" x14ac:dyDescent="0.25">
      <c r="F610" s="22" t="s">
        <v>299</v>
      </c>
      <c r="G610" s="23">
        <v>369355.81019999995</v>
      </c>
    </row>
    <row r="611" spans="6:7" x14ac:dyDescent="0.25">
      <c r="F611" s="24"/>
      <c r="G611" s="25">
        <f>SUBTOTAL(9,G607:G610)</f>
        <v>1044980.8108999999</v>
      </c>
    </row>
  </sheetData>
  <autoFilter ref="A1:I584"/>
  <mergeCells count="3">
    <mergeCell ref="F590:G590"/>
    <mergeCell ref="F598:G598"/>
    <mergeCell ref="F606:G60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tabSelected="1" workbookViewId="0">
      <selection activeCell="C4" sqref="C4"/>
    </sheetView>
  </sheetViews>
  <sheetFormatPr defaultRowHeight="15" x14ac:dyDescent="0.25"/>
  <cols>
    <col min="1" max="2" width="13.85546875" bestFit="1" customWidth="1"/>
    <col min="3" max="3" width="53.28515625" bestFit="1" customWidth="1"/>
    <col min="4" max="4" width="16.5703125" bestFit="1" customWidth="1"/>
    <col min="5" max="5" width="12" style="31" bestFit="1" customWidth="1"/>
    <col min="6" max="6" width="15" bestFit="1" customWidth="1"/>
    <col min="7" max="7" width="14" bestFit="1" customWidth="1"/>
  </cols>
  <sheetData>
    <row r="1" spans="1:7" x14ac:dyDescent="0.25">
      <c r="A1" s="37" t="s">
        <v>0</v>
      </c>
      <c r="B1" s="36" t="s">
        <v>1</v>
      </c>
      <c r="C1" s="37" t="s">
        <v>2</v>
      </c>
      <c r="D1" s="38" t="s">
        <v>3</v>
      </c>
      <c r="E1" s="37" t="s">
        <v>4</v>
      </c>
      <c r="F1" s="39" t="s">
        <v>5</v>
      </c>
      <c r="G1" s="39" t="s">
        <v>6</v>
      </c>
    </row>
    <row r="2" spans="1:7" x14ac:dyDescent="0.25">
      <c r="A2" s="9">
        <v>21492</v>
      </c>
      <c r="B2" s="27">
        <v>43925</v>
      </c>
      <c r="C2" s="8" t="s">
        <v>336</v>
      </c>
      <c r="D2" s="9">
        <v>21492</v>
      </c>
      <c r="E2" s="30" t="s">
        <v>335</v>
      </c>
      <c r="F2" s="10"/>
      <c r="G2" s="10">
        <v>1190</v>
      </c>
    </row>
    <row r="3" spans="1:7" x14ac:dyDescent="0.25">
      <c r="A3" s="9">
        <v>35080</v>
      </c>
      <c r="B3" s="27">
        <v>44131</v>
      </c>
      <c r="C3" s="8" t="s">
        <v>334</v>
      </c>
      <c r="D3" s="9">
        <v>35080</v>
      </c>
      <c r="E3" s="30" t="s">
        <v>335</v>
      </c>
      <c r="F3" s="10"/>
      <c r="G3" s="10">
        <v>7606.37</v>
      </c>
    </row>
    <row r="5" spans="1:7" x14ac:dyDescent="0.25">
      <c r="G5" s="28">
        <f>SUM(G2:G4)</f>
        <v>8796.369999999999</v>
      </c>
    </row>
    <row r="13" spans="1:7" x14ac:dyDescent="0.25">
      <c r="G13" s="29"/>
    </row>
  </sheetData>
  <sheetProtection algorithmName="SHA-512" hashValue="4HeDn6P8cd3dCZBctmrP3iot4fHOiNMB8CYjXkM0W/tjaLR7rClqtMgOIc3xizKss6wzQOcdVYvj/moEyHHF8g==" saltValue="Zw4WfFL+qwQRhgkxfzAy5Q==" spinCount="100000" sheet="1" objects="1" scenarios="1"/>
  <autoFilter ref="A1:G1">
    <sortState ref="A2:G3">
      <sortCondition ref="B1"/>
    </sortState>
  </autoFilter>
  <pageMargins left="0.51181102362204722" right="0.51181102362204722" top="0.78740157480314965" bottom="0.78740157480314965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DOUGLAS</vt:lpstr>
      <vt:lpstr>LUCY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fvcosta</dc:creator>
  <cp:lastModifiedBy>lafacco</cp:lastModifiedBy>
  <dcterms:created xsi:type="dcterms:W3CDTF">2020-10-30T02:52:37Z</dcterms:created>
  <dcterms:modified xsi:type="dcterms:W3CDTF">2021-02-09T19:26:28Z</dcterms:modified>
</cp:coreProperties>
</file>